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30" yWindow="-315" windowWidth="13800" windowHeight="12810"/>
  </bookViews>
  <sheets>
    <sheet name="Приложение" sheetId="5" r:id="rId1"/>
  </sheets>
  <externalReferences>
    <externalReference r:id="rId2"/>
    <externalReference r:id="rId3"/>
  </externalReferences>
  <definedNames>
    <definedName name="_xlnm._FilterDatabase" localSheetId="0" hidden="1">Приложение!$A$13:$N$64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Приложение!$7:$13</definedName>
    <definedName name="_xlnm.Print_Area" localSheetId="0">Приложение!$A$1:$M$63</definedName>
  </definedNames>
  <calcPr calcId="145621"/>
</workbook>
</file>

<file path=xl/calcChain.xml><?xml version="1.0" encoding="utf-8"?>
<calcChain xmlns="http://schemas.openxmlformats.org/spreadsheetml/2006/main">
  <c r="A15" i="5" l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J63" i="5"/>
  <c r="H63" i="5"/>
  <c r="F63" i="5"/>
  <c r="L62" i="5"/>
  <c r="K62" i="5"/>
  <c r="I62" i="5"/>
  <c r="G62" i="5"/>
  <c r="L61" i="5"/>
  <c r="K61" i="5"/>
  <c r="M61" i="5" s="1"/>
  <c r="I61" i="5"/>
  <c r="G61" i="5"/>
  <c r="L60" i="5"/>
  <c r="K60" i="5"/>
  <c r="I60" i="5"/>
  <c r="G60" i="5"/>
  <c r="L59" i="5"/>
  <c r="K59" i="5"/>
  <c r="I59" i="5"/>
  <c r="G59" i="5"/>
  <c r="N58" i="5"/>
  <c r="L58" i="5"/>
  <c r="K58" i="5"/>
  <c r="I58" i="5"/>
  <c r="G58" i="5"/>
  <c r="L57" i="5"/>
  <c r="K57" i="5"/>
  <c r="I57" i="5"/>
  <c r="G57" i="5"/>
  <c r="N56" i="5"/>
  <c r="L56" i="5"/>
  <c r="K56" i="5"/>
  <c r="I56" i="5"/>
  <c r="G56" i="5"/>
  <c r="L55" i="5"/>
  <c r="K55" i="5"/>
  <c r="I55" i="5"/>
  <c r="G55" i="5"/>
  <c r="L54" i="5"/>
  <c r="K54" i="5"/>
  <c r="I54" i="5"/>
  <c r="G54" i="5"/>
  <c r="N53" i="5"/>
  <c r="L53" i="5"/>
  <c r="K53" i="5"/>
  <c r="I53" i="5"/>
  <c r="G53" i="5"/>
  <c r="N52" i="5"/>
  <c r="L52" i="5"/>
  <c r="K52" i="5"/>
  <c r="I52" i="5"/>
  <c r="G52" i="5"/>
  <c r="N51" i="5"/>
  <c r="L51" i="5"/>
  <c r="K51" i="5"/>
  <c r="I51" i="5"/>
  <c r="G51" i="5"/>
  <c r="L50" i="5"/>
  <c r="K50" i="5"/>
  <c r="I50" i="5"/>
  <c r="G50" i="5"/>
  <c r="L49" i="5"/>
  <c r="K49" i="5"/>
  <c r="I49" i="5"/>
  <c r="G49" i="5"/>
  <c r="N48" i="5"/>
  <c r="L48" i="5"/>
  <c r="K48" i="5"/>
  <c r="I48" i="5"/>
  <c r="G48" i="5"/>
  <c r="L47" i="5"/>
  <c r="K47" i="5"/>
  <c r="I47" i="5"/>
  <c r="G47" i="5"/>
  <c r="N46" i="5"/>
  <c r="L46" i="5"/>
  <c r="K46" i="5"/>
  <c r="I46" i="5"/>
  <c r="G46" i="5"/>
  <c r="L45" i="5"/>
  <c r="K45" i="5"/>
  <c r="I45" i="5"/>
  <c r="G45" i="5"/>
  <c r="L44" i="5"/>
  <c r="K44" i="5"/>
  <c r="I44" i="5"/>
  <c r="G44" i="5"/>
  <c r="L43" i="5"/>
  <c r="K43" i="5"/>
  <c r="I43" i="5"/>
  <c r="G43" i="5"/>
  <c r="N42" i="5"/>
  <c r="L42" i="5"/>
  <c r="K42" i="5"/>
  <c r="I42" i="5"/>
  <c r="G42" i="5"/>
  <c r="L41" i="5"/>
  <c r="K41" i="5"/>
  <c r="I41" i="5"/>
  <c r="G41" i="5"/>
  <c r="N40" i="5"/>
  <c r="L40" i="5"/>
  <c r="K40" i="5"/>
  <c r="I40" i="5"/>
  <c r="G40" i="5"/>
  <c r="L39" i="5"/>
  <c r="K39" i="5"/>
  <c r="I39" i="5"/>
  <c r="G39" i="5"/>
  <c r="L38" i="5"/>
  <c r="K38" i="5"/>
  <c r="I38" i="5"/>
  <c r="G38" i="5"/>
  <c r="N37" i="5"/>
  <c r="L37" i="5"/>
  <c r="K37" i="5"/>
  <c r="I37" i="5"/>
  <c r="G37" i="5"/>
  <c r="L36" i="5"/>
  <c r="K36" i="5"/>
  <c r="I36" i="5"/>
  <c r="G36" i="5"/>
  <c r="L35" i="5"/>
  <c r="K35" i="5"/>
  <c r="I35" i="5"/>
  <c r="G35" i="5"/>
  <c r="L34" i="5"/>
  <c r="K34" i="5"/>
  <c r="I34" i="5"/>
  <c r="G34" i="5"/>
  <c r="L33" i="5"/>
  <c r="K33" i="5"/>
  <c r="I33" i="5"/>
  <c r="G33" i="5"/>
  <c r="L32" i="5"/>
  <c r="K32" i="5"/>
  <c r="I32" i="5"/>
  <c r="G32" i="5"/>
  <c r="L31" i="5"/>
  <c r="K31" i="5"/>
  <c r="I31" i="5"/>
  <c r="G31" i="5"/>
  <c r="N30" i="5"/>
  <c r="L30" i="5"/>
  <c r="K30" i="5"/>
  <c r="I30" i="5"/>
  <c r="G30" i="5"/>
  <c r="N29" i="5"/>
  <c r="K29" i="5"/>
  <c r="I29" i="5"/>
  <c r="G29" i="5"/>
  <c r="L28" i="5"/>
  <c r="K28" i="5"/>
  <c r="I28" i="5"/>
  <c r="G28" i="5"/>
  <c r="L27" i="5"/>
  <c r="K27" i="5"/>
  <c r="I27" i="5"/>
  <c r="G27" i="5"/>
  <c r="L26" i="5"/>
  <c r="K26" i="5"/>
  <c r="I26" i="5"/>
  <c r="G26" i="5"/>
  <c r="L25" i="5"/>
  <c r="K25" i="5"/>
  <c r="I25" i="5"/>
  <c r="G25" i="5"/>
  <c r="L24" i="5"/>
  <c r="K24" i="5"/>
  <c r="I24" i="5"/>
  <c r="G24" i="5"/>
  <c r="L23" i="5"/>
  <c r="K23" i="5"/>
  <c r="I23" i="5"/>
  <c r="G23" i="5"/>
  <c r="N22" i="5"/>
  <c r="K22" i="5"/>
  <c r="I22" i="5"/>
  <c r="G22" i="5"/>
  <c r="L21" i="5"/>
  <c r="K21" i="5"/>
  <c r="I21" i="5"/>
  <c r="G21" i="5"/>
  <c r="L20" i="5"/>
  <c r="K20" i="5"/>
  <c r="I20" i="5"/>
  <c r="G20" i="5"/>
  <c r="N19" i="5"/>
  <c r="L19" i="5"/>
  <c r="K19" i="5"/>
  <c r="I19" i="5"/>
  <c r="G19" i="5"/>
  <c r="N18" i="5"/>
  <c r="L18" i="5"/>
  <c r="K18" i="5"/>
  <c r="I18" i="5"/>
  <c r="G18" i="5"/>
  <c r="N17" i="5"/>
  <c r="L17" i="5"/>
  <c r="K17" i="5"/>
  <c r="I17" i="5"/>
  <c r="G17" i="5"/>
  <c r="L16" i="5"/>
  <c r="K16" i="5"/>
  <c r="I16" i="5"/>
  <c r="G16" i="5"/>
  <c r="N15" i="5"/>
  <c r="L15" i="5"/>
  <c r="K15" i="5"/>
  <c r="I15" i="5"/>
  <c r="G15" i="5"/>
  <c r="E15" i="5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E33" i="5" s="1"/>
  <c r="E34" i="5" s="1"/>
  <c r="E35" i="5" s="1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E48" i="5" s="1"/>
  <c r="E49" i="5" s="1"/>
  <c r="E50" i="5" s="1"/>
  <c r="E51" i="5" s="1"/>
  <c r="E52" i="5" s="1"/>
  <c r="E53" i="5" s="1"/>
  <c r="E54" i="5" s="1"/>
  <c r="E55" i="5" s="1"/>
  <c r="E56" i="5" s="1"/>
  <c r="E57" i="5" s="1"/>
  <c r="E58" i="5" s="1"/>
  <c r="E59" i="5" s="1"/>
  <c r="E60" i="5" s="1"/>
  <c r="E61" i="5" s="1"/>
  <c r="E62" i="5" s="1"/>
  <c r="N14" i="5"/>
  <c r="L14" i="5"/>
  <c r="K14" i="5"/>
  <c r="I14" i="5"/>
  <c r="G14" i="5"/>
  <c r="H13" i="5"/>
  <c r="I13" i="5" s="1"/>
  <c r="J13" i="5" s="1"/>
  <c r="K13" i="5" s="1"/>
  <c r="L13" i="5" s="1"/>
  <c r="M13" i="5" s="1"/>
  <c r="M21" i="5" l="1"/>
  <c r="M28" i="5"/>
  <c r="M49" i="5"/>
  <c r="M57" i="5"/>
  <c r="M24" i="5"/>
  <c r="M59" i="5"/>
  <c r="M27" i="5"/>
  <c r="M26" i="5"/>
  <c r="L63" i="5"/>
  <c r="M19" i="5"/>
  <c r="M30" i="5"/>
  <c r="M40" i="5"/>
  <c r="M44" i="5"/>
  <c r="M47" i="5"/>
  <c r="M60" i="5"/>
  <c r="M22" i="5"/>
  <c r="M25" i="5"/>
  <c r="M62" i="5"/>
  <c r="M54" i="5"/>
  <c r="M14" i="5"/>
  <c r="M20" i="5"/>
  <c r="M48" i="5"/>
  <c r="M23" i="5"/>
  <c r="M17" i="5"/>
  <c r="M18" i="5"/>
  <c r="M29" i="5"/>
  <c r="M32" i="5"/>
  <c r="M35" i="5"/>
  <c r="M52" i="5"/>
  <c r="M56" i="5"/>
  <c r="M39" i="5"/>
  <c r="M43" i="5"/>
  <c r="M46" i="5"/>
  <c r="M51" i="5"/>
  <c r="G63" i="5"/>
  <c r="M16" i="5"/>
  <c r="M31" i="5"/>
  <c r="M34" i="5"/>
  <c r="M37" i="5"/>
  <c r="M42" i="5"/>
  <c r="M55" i="5"/>
  <c r="I63" i="5"/>
  <c r="M38" i="5"/>
  <c r="M41" i="5"/>
  <c r="M45" i="5"/>
  <c r="M50" i="5"/>
  <c r="M58" i="5"/>
  <c r="K63" i="5"/>
  <c r="M33" i="5"/>
  <c r="M36" i="5"/>
  <c r="M53" i="5"/>
  <c r="M15" i="5"/>
  <c r="N63" i="5"/>
  <c r="M63" i="5" l="1"/>
</calcChain>
</file>

<file path=xl/sharedStrings.xml><?xml version="1.0" encoding="utf-8"?>
<sst xmlns="http://schemas.openxmlformats.org/spreadsheetml/2006/main" count="124" uniqueCount="120">
  <si>
    <t>№</t>
  </si>
  <si>
    <t>Наименование МО</t>
  </si>
  <si>
    <t>Код МО</t>
  </si>
  <si>
    <t>№ в уровнях</t>
  </si>
  <si>
    <t>КГБУЗ "Городская клиническая поликлиника № 3" МЗХК</t>
  </si>
  <si>
    <t>2101003</t>
  </si>
  <si>
    <t>КГБУЗ "Городская поликлиника № 5" МЗХК</t>
  </si>
  <si>
    <t>2141005</t>
  </si>
  <si>
    <t>КГБУЗ "Клинико-диагностический центр" МЗХК</t>
  </si>
  <si>
    <t>2101006</t>
  </si>
  <si>
    <t>КГБУЗ "Городская поликлиника № 11" МЗХК</t>
  </si>
  <si>
    <t>2101011</t>
  </si>
  <si>
    <t>2. КГБУЗ "Городская клиническая больница" им.профессора А.M. Войно-Ясенецкого МЗХК 2141010</t>
  </si>
  <si>
    <t>2141010</t>
  </si>
  <si>
    <t>КГБУЗ "Детская городская клиническая больница имени В.М.Истомина" МЗХК</t>
  </si>
  <si>
    <t>2241001</t>
  </si>
  <si>
    <t xml:space="preserve">КГБУЗ "Хабаровская  районная больница" МЗХК </t>
  </si>
  <si>
    <t>1340004</t>
  </si>
  <si>
    <t xml:space="preserve">КГБУЗ "Районная больница района имени Лазо" МЗХК </t>
  </si>
  <si>
    <t>1343303</t>
  </si>
  <si>
    <t xml:space="preserve"> КГБУЗ "Городская больница" имени М.И. Шевчук МЗХК 3141002</t>
  </si>
  <si>
    <t>3141002</t>
  </si>
  <si>
    <t xml:space="preserve">КГБУЗ "Детская городская больница" МЗХК </t>
  </si>
  <si>
    <t>3241001</t>
  </si>
  <si>
    <t>КГБУЗ "Комсомольская межрайонная больница" МЗХК 1340013</t>
  </si>
  <si>
    <t>1340013</t>
  </si>
  <si>
    <t>КГБУЗ "Амурская центральная районная больница" МЗХК</t>
  </si>
  <si>
    <t>1340014</t>
  </si>
  <si>
    <t>КГБУЗ "Ванинская центральная районная больница" МЗХК</t>
  </si>
  <si>
    <t>1340006</t>
  </si>
  <si>
    <t>КГБУЗ "Верхнебуреинская центральная районная больница" МЗХК</t>
  </si>
  <si>
    <t>1343008</t>
  </si>
  <si>
    <t>КГБУЗ "Солнечная районная больница" МЗХК</t>
  </si>
  <si>
    <t>1343004</t>
  </si>
  <si>
    <t>Итого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</si>
  <si>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</si>
  <si>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</si>
  <si>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</si>
  <si>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5 занятий продолжительностью по 4 часа, а также проверка дневников самоконтроля</t>
  </si>
  <si>
    <t>5 занятий продолжительностью по  3 часа, а также проверка дневников самоконтроля</t>
  </si>
  <si>
    <t>10 занятий продолжительностью по  2 часа, а также проверка дневников самоконтроля</t>
  </si>
  <si>
    <t>0306001</t>
  </si>
  <si>
    <t xml:space="preserve">КГБУЗ "Территориальный консультативно-диагностический центр" МЗ ХК </t>
  </si>
  <si>
    <t>Комплексное посещение (школа диабета)</t>
  </si>
  <si>
    <t>0352001</t>
  </si>
  <si>
    <t xml:space="preserve"> КГБУЗ "Краевая клиническая больница № 1" им. проф. С.И. Сергеева МЗХК</t>
  </si>
  <si>
    <t>0252001</t>
  </si>
  <si>
    <t>Объемы</t>
  </si>
  <si>
    <t>Всего по МО</t>
  </si>
  <si>
    <t xml:space="preserve">КГБУЗ "Детская краевая клиническая больница" имени А.К. Пиотровича МЗХК </t>
  </si>
  <si>
    <t>тарифы 1 районная группа</t>
  </si>
  <si>
    <t>тарифы 2 районная группа</t>
  </si>
  <si>
    <t>Стоимость, руб</t>
  </si>
  <si>
    <t>Стоимость,руб.</t>
  </si>
  <si>
    <t xml:space="preserve">Объемы </t>
  </si>
  <si>
    <t xml:space="preserve">Приложение №1
</t>
  </si>
  <si>
    <t>КГБУЗ "Консультативно-диагностический центр "Вивея" МЗХК</t>
  </si>
  <si>
    <t>0301001</t>
  </si>
  <si>
    <t>КГБУЗ "Городская поликлиника № 7" МЗХК</t>
  </si>
  <si>
    <t>2101007</t>
  </si>
  <si>
    <t>КГБУЗ "Городская поликлиника № 8" МЗХК</t>
  </si>
  <si>
    <t>2101008</t>
  </si>
  <si>
    <t>КГБУЗ "Городская поликлиника № 15" МЗХК</t>
  </si>
  <si>
    <t>2101015</t>
  </si>
  <si>
    <t>КГБУЗ "Городская поликлиника № 16" МЗХК</t>
  </si>
  <si>
    <t>2101016</t>
  </si>
  <si>
    <t xml:space="preserve"> КГБУЗ "Детская городская  поликлиника № 1" МЗХК</t>
  </si>
  <si>
    <t>2201001</t>
  </si>
  <si>
    <t>КГБУЗ "Детская городская клиническая поликлиника № 3" МЗХК</t>
  </si>
  <si>
    <t>2201003</t>
  </si>
  <si>
    <t>КГБУЗ "Детская городская поликлиника № 17" МЗХК</t>
  </si>
  <si>
    <t>2201017</t>
  </si>
  <si>
    <t>КГБУЗ "Детская городская поликлиника № 24" МЗХК</t>
  </si>
  <si>
    <t>2201024</t>
  </si>
  <si>
    <t>КГБУЗ "Детская городская клиническая больница № 9"</t>
  </si>
  <si>
    <t>2241009</t>
  </si>
  <si>
    <t>ФКУЗ "Медико-санитарная часть МВД РФ по Хабаровскому краю"</t>
  </si>
  <si>
    <t>8156001</t>
  </si>
  <si>
    <t xml:space="preserve">Хабаровская поликлиника ФГБУЗ ДВОМЦ ФМБА России </t>
  </si>
  <si>
    <t>6341001</t>
  </si>
  <si>
    <t xml:space="preserve">ФБОУ ВО "ДВГМУ" МЗ РФ </t>
  </si>
  <si>
    <t>2107803</t>
  </si>
  <si>
    <t>13. ЧУЗ "Клиническая больница  "РЖД-Медицина" г. Хабаровск</t>
  </si>
  <si>
    <t>4346001</t>
  </si>
  <si>
    <t>КГБУЗ "Князе-Волконская районная больница" МЗХК</t>
  </si>
  <si>
    <t>1343005</t>
  </si>
  <si>
    <t>КГБУЗ "Бикинская центральная районная больница" МЗХК</t>
  </si>
  <si>
    <t>1343001</t>
  </si>
  <si>
    <t>КГБУЗ "Вяземская районная больница" МЗХК</t>
  </si>
  <si>
    <t>1343002</t>
  </si>
  <si>
    <t>КГБУЗ "Троицкая центральная районная больница" МЗХК</t>
  </si>
  <si>
    <t>1340011</t>
  </si>
  <si>
    <t>КГБУЗ "Городская больница № 3" МЗХК</t>
  </si>
  <si>
    <t>3141003</t>
  </si>
  <si>
    <t>КГБУЗ "Городская больница" имени А.В Шульмана МЗХК 3141004</t>
  </si>
  <si>
    <t>3141004</t>
  </si>
  <si>
    <t>КГБУЗ "Городская больница № 7" МЗХК</t>
  </si>
  <si>
    <t>3141007</t>
  </si>
  <si>
    <t xml:space="preserve">КГБУЗ "Городская поликлиника № 9" МЗХК </t>
  </si>
  <si>
    <t>3101009</t>
  </si>
  <si>
    <t>13. ЧУЗ "Клиническая больница  "РЖД-Медицина" г. Комсомольск-на-Амуре</t>
  </si>
  <si>
    <t>4346004</t>
  </si>
  <si>
    <t>ФГБУЗ "Медико-санитарная часть № 99 ФМБА"</t>
  </si>
  <si>
    <t>3131001</t>
  </si>
  <si>
    <t>Ванинская больница ФГБУ "Дальневосточный окружной медицинский центр ФМБА России"</t>
  </si>
  <si>
    <t>6349008</t>
  </si>
  <si>
    <t>КГБУЗ "Советско-Гаванская центральная районная больница" МЗХК</t>
  </si>
  <si>
    <t>1340007</t>
  </si>
  <si>
    <t>КГБУЗ "Николаевская-на-Амуре центральная районная больница" МЗХК</t>
  </si>
  <si>
    <t>1340010</t>
  </si>
  <si>
    <t xml:space="preserve">КГБУЗ "Ульчская районная больница" </t>
  </si>
  <si>
    <t>1343171</t>
  </si>
  <si>
    <t>КГБУЗ "Тугуро-Чумиканская районная больница" МЗХК</t>
  </si>
  <si>
    <t>1340003</t>
  </si>
  <si>
    <t>КГБУЗ "Аяно-Майская центральная районная больница" МЗХК</t>
  </si>
  <si>
    <t>1340001</t>
  </si>
  <si>
    <t>КГБУЗ "Охотская центральная районная больница" МЗХК</t>
  </si>
  <si>
    <t>1340012</t>
  </si>
  <si>
    <t>Объемы комплексных посещений школ для пациентов с сахарным диабетом на 2023 год</t>
  </si>
  <si>
    <t>к Решению Комиссии   по разработке ТП ОМС от 21.04.2023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</si>
</sst>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_ ;\-#,##0\ "/>
    <numFmt numFmtId="165" formatCode="_-* #,##0.00_р_._-;\-* #,##0.00_р_._-;_-* &quot;-&quot;??_р_._-;_-@_-"/>
    <numFmt numFmtId="166" formatCode="#,##0.0"/>
    <numFmt numFmtId="167" formatCode="#,##0.0_ ;\-#,##0.0\ 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35">
    <xf numFmtId="0" fontId="0" fillId="0" borderId="0"/>
    <xf numFmtId="0" fontId="3" fillId="0" borderId="0"/>
    <xf numFmtId="0" fontId="10" fillId="0" borderId="0"/>
    <xf numFmtId="0" fontId="13" fillId="0" borderId="0" applyFill="0" applyBorder="0" applyProtection="0">
      <alignment wrapText="1"/>
      <protection locked="0"/>
    </xf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14" fillId="0" borderId="0"/>
    <xf numFmtId="0" fontId="1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68">
    <xf numFmtId="0" fontId="0" fillId="0" borderId="0" xfId="0"/>
    <xf numFmtId="0" fontId="12" fillId="15" borderId="2" xfId="2" applyFont="1" applyFill="1" applyBorder="1" applyAlignment="1">
      <alignment horizontal="left" wrapText="1"/>
    </xf>
    <xf numFmtId="0" fontId="12" fillId="15" borderId="2" xfId="2" applyFont="1" applyFill="1" applyBorder="1" applyAlignment="1">
      <alignment wrapText="1"/>
    </xf>
    <xf numFmtId="0" fontId="12" fillId="15" borderId="2" xfId="3" applyFont="1" applyFill="1" applyBorder="1" applyAlignment="1" applyProtection="1">
      <alignment wrapText="1"/>
    </xf>
    <xf numFmtId="0" fontId="12" fillId="15" borderId="0" xfId="2" applyFont="1" applyFill="1"/>
    <xf numFmtId="0" fontId="6" fillId="15" borderId="0" xfId="0" applyFont="1" applyFill="1" applyBorder="1" applyAlignment="1">
      <alignment horizontal="center" wrapText="1"/>
    </xf>
    <xf numFmtId="0" fontId="12" fillId="15" borderId="0" xfId="133" applyFont="1" applyFill="1"/>
    <xf numFmtId="0" fontId="4" fillId="15" borderId="0" xfId="133" applyFont="1" applyFill="1"/>
    <xf numFmtId="0" fontId="11" fillId="15" borderId="0" xfId="133" applyFont="1" applyFill="1" applyAlignment="1">
      <alignment horizontal="center"/>
    </xf>
    <xf numFmtId="3" fontId="12" fillId="15" borderId="2" xfId="0" applyNumberFormat="1" applyFont="1" applyFill="1" applyBorder="1" applyAlignment="1">
      <alignment horizontal="center" wrapText="1"/>
    </xf>
    <xf numFmtId="49" fontId="4" fillId="15" borderId="2" xfId="133" applyNumberFormat="1" applyFont="1" applyFill="1" applyBorder="1" applyAlignment="1">
      <alignment horizontal="center"/>
    </xf>
    <xf numFmtId="164" fontId="4" fillId="15" borderId="2" xfId="133" applyNumberFormat="1" applyFont="1" applyFill="1" applyBorder="1"/>
    <xf numFmtId="164" fontId="4" fillId="15" borderId="2" xfId="134" applyNumberFormat="1" applyFont="1" applyFill="1" applyBorder="1"/>
    <xf numFmtId="167" fontId="4" fillId="15" borderId="2" xfId="134" applyNumberFormat="1" applyFont="1" applyFill="1" applyBorder="1"/>
    <xf numFmtId="164" fontId="7" fillId="15" borderId="2" xfId="134" applyNumberFormat="1" applyFont="1" applyFill="1" applyBorder="1"/>
    <xf numFmtId="0" fontId="7" fillId="15" borderId="0" xfId="133" applyFont="1" applyFill="1" applyAlignment="1">
      <alignment horizontal="center"/>
    </xf>
    <xf numFmtId="49" fontId="12" fillId="15" borderId="2" xfId="133" applyNumberFormat="1" applyFont="1" applyFill="1" applyBorder="1" applyAlignment="1">
      <alignment horizontal="center"/>
    </xf>
    <xf numFmtId="0" fontId="12" fillId="15" borderId="2" xfId="133" applyFont="1" applyFill="1" applyBorder="1" applyAlignment="1">
      <alignment horizontal="center"/>
    </xf>
    <xf numFmtId="164" fontId="12" fillId="15" borderId="2" xfId="134" applyNumberFormat="1" applyFont="1" applyFill="1" applyBorder="1"/>
    <xf numFmtId="0" fontId="4" fillId="15" borderId="2" xfId="133" applyFont="1" applyFill="1" applyBorder="1"/>
    <xf numFmtId="0" fontId="4" fillId="15" borderId="2" xfId="133" applyFont="1" applyFill="1" applyBorder="1" applyAlignment="1">
      <alignment horizontal="center"/>
    </xf>
    <xf numFmtId="0" fontId="12" fillId="15" borderId="2" xfId="133" applyFont="1" applyFill="1" applyBorder="1"/>
    <xf numFmtId="164" fontId="4" fillId="15" borderId="0" xfId="133" applyNumberFormat="1" applyFont="1" applyFill="1"/>
    <xf numFmtId="0" fontId="21" fillId="15" borderId="0" xfId="133" applyFont="1" applyFill="1"/>
    <xf numFmtId="0" fontId="7" fillId="15" borderId="0" xfId="133" applyFont="1" applyFill="1"/>
    <xf numFmtId="0" fontId="12" fillId="15" borderId="0" xfId="133" applyFont="1" applyFill="1" applyAlignment="1">
      <alignment wrapText="1"/>
    </xf>
    <xf numFmtId="0" fontId="12" fillId="15" borderId="0" xfId="133" applyFont="1" applyFill="1" applyAlignment="1">
      <alignment horizontal="center" wrapText="1"/>
    </xf>
    <xf numFmtId="165" fontId="12" fillId="15" borderId="0" xfId="133" applyNumberFormat="1" applyFont="1" applyFill="1"/>
    <xf numFmtId="43" fontId="12" fillId="15" borderId="0" xfId="133" applyNumberFormat="1" applyFont="1" applyFill="1"/>
    <xf numFmtId="49" fontId="12" fillId="15" borderId="0" xfId="133" applyNumberFormat="1" applyFont="1" applyFill="1"/>
    <xf numFmtId="0" fontId="12" fillId="15" borderId="3" xfId="133" applyFont="1" applyFill="1" applyBorder="1" applyAlignment="1">
      <alignment horizontal="center" wrapText="1"/>
    </xf>
    <xf numFmtId="3" fontId="12" fillId="15" borderId="2" xfId="0" applyNumberFormat="1" applyFont="1" applyFill="1" applyBorder="1" applyAlignment="1">
      <alignment horizontal="center" vertical="center" wrapText="1"/>
    </xf>
    <xf numFmtId="3" fontId="9" fillId="15" borderId="2" xfId="0" applyNumberFormat="1" applyFont="1" applyFill="1" applyBorder="1" applyAlignment="1">
      <alignment horizontal="center" wrapText="1"/>
    </xf>
    <xf numFmtId="4" fontId="9" fillId="15" borderId="2" xfId="0" applyNumberFormat="1" applyFont="1" applyFill="1" applyBorder="1" applyAlignment="1">
      <alignment horizontal="center" wrapText="1"/>
    </xf>
    <xf numFmtId="0" fontId="7" fillId="15" borderId="2" xfId="1" applyFont="1" applyFill="1" applyBorder="1" applyAlignment="1">
      <alignment horizontal="center"/>
    </xf>
    <xf numFmtId="3" fontId="4" fillId="15" borderId="2" xfId="1" applyNumberFormat="1" applyFont="1" applyFill="1" applyBorder="1" applyAlignment="1">
      <alignment horizontal="center" wrapText="1"/>
    </xf>
    <xf numFmtId="3" fontId="12" fillId="15" borderId="2" xfId="133" applyNumberFormat="1" applyFont="1" applyFill="1" applyBorder="1" applyAlignment="1">
      <alignment horizontal="center" wrapText="1"/>
    </xf>
    <xf numFmtId="3" fontId="17" fillId="15" borderId="2" xfId="133" applyNumberFormat="1" applyFont="1" applyFill="1" applyBorder="1" applyAlignment="1">
      <alignment horizontal="center" wrapText="1"/>
    </xf>
    <xf numFmtId="3" fontId="9" fillId="15" borderId="2" xfId="133" applyNumberFormat="1" applyFont="1" applyFill="1" applyBorder="1" applyAlignment="1">
      <alignment horizontal="center" wrapText="1"/>
    </xf>
    <xf numFmtId="4" fontId="7" fillId="15" borderId="2" xfId="134" applyNumberFormat="1" applyFont="1" applyFill="1" applyBorder="1"/>
    <xf numFmtId="3" fontId="20" fillId="15" borderId="2" xfId="133" applyNumberFormat="1" applyFont="1" applyFill="1" applyBorder="1" applyAlignment="1">
      <alignment horizontal="center" wrapText="1"/>
    </xf>
    <xf numFmtId="0" fontId="7" fillId="15" borderId="2" xfId="133" applyFont="1" applyFill="1" applyBorder="1"/>
    <xf numFmtId="0" fontId="7" fillId="15" borderId="2" xfId="133" applyFont="1" applyFill="1" applyBorder="1" applyAlignment="1">
      <alignment wrapText="1"/>
    </xf>
    <xf numFmtId="0" fontId="7" fillId="15" borderId="2" xfId="133" applyFont="1" applyFill="1" applyBorder="1" applyAlignment="1">
      <alignment horizontal="center" wrapText="1"/>
    </xf>
    <xf numFmtId="3" fontId="7" fillId="15" borderId="2" xfId="133" applyNumberFormat="1" applyFont="1" applyFill="1" applyBorder="1"/>
    <xf numFmtId="166" fontId="7" fillId="15" borderId="2" xfId="133" applyNumberFormat="1" applyFont="1" applyFill="1" applyBorder="1"/>
    <xf numFmtId="4" fontId="7" fillId="15" borderId="2" xfId="133" applyNumberFormat="1" applyFont="1" applyFill="1" applyBorder="1"/>
    <xf numFmtId="0" fontId="22" fillId="0" borderId="0" xfId="0" applyFont="1"/>
    <xf numFmtId="0" fontId="19" fillId="0" borderId="0" xfId="2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19" fillId="0" borderId="0" xfId="2" applyFont="1" applyFill="1" applyBorder="1" applyAlignment="1">
      <alignment horizontal="right" wrapText="1"/>
    </xf>
    <xf numFmtId="0" fontId="8" fillId="15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3" fontId="12" fillId="15" borderId="2" xfId="2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15" borderId="2" xfId="1" applyFont="1" applyFill="1" applyBorder="1" applyAlignment="1">
      <alignment horizontal="center" vertical="center" wrapText="1"/>
    </xf>
    <xf numFmtId="0" fontId="5" fillId="1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15" borderId="2" xfId="1" applyFont="1" applyFill="1" applyBorder="1" applyAlignment="1">
      <alignment horizontal="center" vertical="center" wrapText="1"/>
    </xf>
    <xf numFmtId="0" fontId="18" fillId="15" borderId="0" xfId="1" applyFont="1" applyFill="1" applyAlignment="1">
      <alignment horizontal="center" wrapText="1"/>
    </xf>
    <xf numFmtId="0" fontId="6" fillId="15" borderId="0" xfId="0" applyFont="1" applyFill="1" applyBorder="1" applyAlignment="1">
      <alignment horizontal="center" wrapText="1"/>
    </xf>
    <xf numFmtId="0" fontId="5" fillId="15" borderId="0" xfId="0" applyFont="1" applyFill="1" applyAlignment="1">
      <alignment wrapText="1"/>
    </xf>
    <xf numFmtId="0" fontId="12" fillId="15" borderId="2" xfId="133" applyFont="1" applyFill="1" applyBorder="1" applyAlignment="1">
      <alignment horizontal="center" wrapText="1"/>
    </xf>
    <xf numFmtId="0" fontId="5" fillId="15" borderId="2" xfId="0" applyFont="1" applyFill="1" applyBorder="1" applyAlignment="1">
      <alignment horizontal="center" wrapText="1"/>
    </xf>
    <xf numFmtId="0" fontId="11" fillId="15" borderId="2" xfId="133" applyFont="1" applyFill="1" applyBorder="1" applyAlignment="1">
      <alignment horizontal="center" wrapText="1"/>
    </xf>
    <xf numFmtId="0" fontId="9" fillId="15" borderId="2" xfId="0" applyFont="1" applyFill="1" applyBorder="1" applyAlignment="1">
      <alignment wrapText="1"/>
    </xf>
    <xf numFmtId="0" fontId="5" fillId="0" borderId="2" xfId="0" applyFont="1" applyBorder="1" applyAlignment="1"/>
    <xf numFmtId="0" fontId="11" fillId="15" borderId="2" xfId="133" applyFont="1" applyFill="1" applyBorder="1" applyAlignment="1">
      <alignment horizontal="center" vertical="center" wrapText="1"/>
    </xf>
  </cellXfs>
  <cellStyles count="135">
    <cellStyle name="20% — акцент1 2" xfId="4"/>
    <cellStyle name="20% — акцент2 2" xfId="5"/>
    <cellStyle name="20% — акцент3 2" xfId="6"/>
    <cellStyle name="20% — акцент4 2" xfId="7"/>
    <cellStyle name="20% — акцент5 2" xfId="8"/>
    <cellStyle name="20% — акцент6 2" xfId="9"/>
    <cellStyle name="40% — акцент1 2" xfId="10"/>
    <cellStyle name="40% — акцент2 2" xfId="11"/>
    <cellStyle name="40% — акцент3 2" xfId="12"/>
    <cellStyle name="40% — акцент4 2" xfId="13"/>
    <cellStyle name="40% — акцент5 2" xfId="14"/>
    <cellStyle name="40% — акцент6 2" xfId="15"/>
    <cellStyle name="Excel Built-in Normal" xfId="16"/>
    <cellStyle name="Обычный" xfId="0" builtinId="0"/>
    <cellStyle name="Обычный 10" xfId="17"/>
    <cellStyle name="Обычный 13" xfId="18"/>
    <cellStyle name="Обычный 2" xfId="19"/>
    <cellStyle name="Обычный 2 2" xfId="20"/>
    <cellStyle name="Обычный 2 3" xfId="21"/>
    <cellStyle name="Обычный 2_Fin край 2012" xfId="22"/>
    <cellStyle name="Обычный 3" xfId="1"/>
    <cellStyle name="Обычный 3 10" xfId="23"/>
    <cellStyle name="Обычный 3 10 2" xfId="24"/>
    <cellStyle name="Обычный 3 10 3" xfId="134"/>
    <cellStyle name="Обычный 3 11" xfId="25"/>
    <cellStyle name="Обычный 3 12" xfId="133"/>
    <cellStyle name="Обычный 3 2" xfId="26"/>
    <cellStyle name="Обычный 3 2 2" xfId="27"/>
    <cellStyle name="Обычный 3 2 3" xfId="28"/>
    <cellStyle name="Обычный 3 2 3 2" xfId="29"/>
    <cellStyle name="Обычный 3 2 3 2 2" xfId="30"/>
    <cellStyle name="Обычный 3 2 3 3" xfId="31"/>
    <cellStyle name="Обычный 3 2 4" xfId="32"/>
    <cellStyle name="Обычный 3 2 4 2" xfId="33"/>
    <cellStyle name="Обычный 3 2 5" xfId="34"/>
    <cellStyle name="Обычный 3 3" xfId="35"/>
    <cellStyle name="Обычный 3 3 2" xfId="36"/>
    <cellStyle name="Обычный 3 3 2 2" xfId="37"/>
    <cellStyle name="Обычный 3 3 2 2 2" xfId="38"/>
    <cellStyle name="Обычный 3 3 2 3" xfId="39"/>
    <cellStyle name="Обычный 3 3 3" xfId="40"/>
    <cellStyle name="Обычный 3 3 3 2" xfId="41"/>
    <cellStyle name="Обычный 3 3 4" xfId="42"/>
    <cellStyle name="Обычный 3 4" xfId="43"/>
    <cellStyle name="Обычный 3 4 2" xfId="44"/>
    <cellStyle name="Обычный 3 4 2 2" xfId="45"/>
    <cellStyle name="Обычный 3 4 3" xfId="46"/>
    <cellStyle name="Обычный 3 5" xfId="47"/>
    <cellStyle name="Обычный 3 5 2" xfId="48"/>
    <cellStyle name="Обычный 3 5 2 2" xfId="49"/>
    <cellStyle name="Обычный 3 5 3" xfId="50"/>
    <cellStyle name="Обычный 3 6" xfId="51"/>
    <cellStyle name="Обычный 3 6 2" xfId="52"/>
    <cellStyle name="Обычный 3 6 2 2" xfId="53"/>
    <cellStyle name="Обычный 3 6 2 2 2" xfId="54"/>
    <cellStyle name="Обычный 3 6 2 3" xfId="55"/>
    <cellStyle name="Обычный 3 6 3" xfId="56"/>
    <cellStyle name="Обычный 3 6 3 2" xfId="57"/>
    <cellStyle name="Обычный 3 6 4" xfId="58"/>
    <cellStyle name="Обычный 3 7" xfId="59"/>
    <cellStyle name="Обычный 3 7 2" xfId="60"/>
    <cellStyle name="Обычный 3 7 2 2" xfId="61"/>
    <cellStyle name="Обычный 3 7 3" xfId="62"/>
    <cellStyle name="Обычный 3 8" xfId="63"/>
    <cellStyle name="Обычный 3 8 2" xfId="64"/>
    <cellStyle name="Обычный 3 8 2 2" xfId="65"/>
    <cellStyle name="Обычный 3 8 3" xfId="66"/>
    <cellStyle name="Обычный 3 9" xfId="67"/>
    <cellStyle name="Обычный 3 9 2" xfId="68"/>
    <cellStyle name="Обычный 4" xfId="69"/>
    <cellStyle name="Обычный 4 2" xfId="70"/>
    <cellStyle name="Обычный 4 2 2" xfId="71"/>
    <cellStyle name="Обычный 4 2 2 2" xfId="72"/>
    <cellStyle name="Обычный 4 2 3" xfId="73"/>
    <cellStyle name="Обычный 4 3" xfId="74"/>
    <cellStyle name="Обычный 4 3 2" xfId="75"/>
    <cellStyle name="Обычный 4 4" xfId="76"/>
    <cellStyle name="Обычный 5" xfId="77"/>
    <cellStyle name="Обычный 5 2" xfId="78"/>
    <cellStyle name="Обычный 5 2 2" xfId="79"/>
    <cellStyle name="Обычный 5 3" xfId="80"/>
    <cellStyle name="Обычный 6" xfId="81"/>
    <cellStyle name="Обычный 6 2" xfId="82"/>
    <cellStyle name="Обычный 6 2 2" xfId="83"/>
    <cellStyle name="Обычный 6 3" xfId="84"/>
    <cellStyle name="Обычный 7" xfId="85"/>
    <cellStyle name="Обычный 7 2" xfId="86"/>
    <cellStyle name="Обычный 7 2 2" xfId="87"/>
    <cellStyle name="Обычный 7 3" xfId="88"/>
    <cellStyle name="Обычный 8" xfId="89"/>
    <cellStyle name="Обычный 8 2" xfId="90"/>
    <cellStyle name="Обычный 8 2 2" xfId="91"/>
    <cellStyle name="Обычный 8 3" xfId="92"/>
    <cellStyle name="Обычный 9" xfId="93"/>
    <cellStyle name="Обычный Лена" xfId="3"/>
    <cellStyle name="Обычный_Таблицы Мун.заказ Стационар" xfId="2"/>
    <cellStyle name="Примечание 2" xfId="94"/>
    <cellStyle name="Примечание 2 2" xfId="95"/>
    <cellStyle name="Примечание 2 2 2" xfId="96"/>
    <cellStyle name="Примечание 2 3" xfId="97"/>
    <cellStyle name="Процентный 2" xfId="98"/>
    <cellStyle name="Процентный 4" xfId="99"/>
    <cellStyle name="Процентный 4 2" xfId="100"/>
    <cellStyle name="Финансовый 10" xfId="101"/>
    <cellStyle name="Финансовый 2" xfId="102"/>
    <cellStyle name="Финансовый 2 2" xfId="103"/>
    <cellStyle name="Финансовый 2 3" xfId="104"/>
    <cellStyle name="Финансовый 3" xfId="105"/>
    <cellStyle name="Финансовый 3 2" xfId="106"/>
    <cellStyle name="Финансовый 3 2 2" xfId="107"/>
    <cellStyle name="Финансовый 3 2 2 2" xfId="108"/>
    <cellStyle name="Финансовый 3 2 2 2 2" xfId="109"/>
    <cellStyle name="Финансовый 3 2 2 3" xfId="110"/>
    <cellStyle name="Финансовый 3 2 3" xfId="111"/>
    <cellStyle name="Финансовый 3 2 3 2" xfId="112"/>
    <cellStyle name="Финансовый 3 2 4" xfId="113"/>
    <cellStyle name="Финансовый 3 3" xfId="114"/>
    <cellStyle name="Финансовый 3 3 2" xfId="115"/>
    <cellStyle name="Финансовый 3 3 2 2" xfId="116"/>
    <cellStyle name="Финансовый 3 3 3" xfId="117"/>
    <cellStyle name="Финансовый 3 4" xfId="118"/>
    <cellStyle name="Финансовый 3 4 2" xfId="119"/>
    <cellStyle name="Финансовый 3 4 2 2" xfId="120"/>
    <cellStyle name="Финансовый 3 4 3" xfId="121"/>
    <cellStyle name="Финансовый 3 5" xfId="122"/>
    <cellStyle name="Финансовый 3 5 2" xfId="123"/>
    <cellStyle name="Финансовый 3 6" xfId="124"/>
    <cellStyle name="Финансовый 3 6 2" xfId="125"/>
    <cellStyle name="Финансовый 3 7" xfId="126"/>
    <cellStyle name="Финансовый 4" xfId="127"/>
    <cellStyle name="Финансовый 4 2" xfId="128"/>
    <cellStyle name="Финансовый 4 2 2" xfId="129"/>
    <cellStyle name="Финансовый 4 3" xfId="130"/>
    <cellStyle name="Финансовый 8 2" xfId="131"/>
    <cellStyle name="Финансовый 8 2 2" xfId="1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6"/>
  <sheetViews>
    <sheetView tabSelected="1" view="pageBreakPreview" zoomScale="85" zoomScaleNormal="80" zoomScaleSheetLayoutView="85" workbookViewId="0">
      <selection activeCell="P4" sqref="P4"/>
    </sheetView>
  </sheetViews>
  <sheetFormatPr defaultColWidth="9.140625" defaultRowHeight="15" x14ac:dyDescent="0.25"/>
  <cols>
    <col min="1" max="1" width="5" style="6" customWidth="1"/>
    <col min="2" max="2" width="4" style="7" hidden="1" customWidth="1"/>
    <col min="3" max="3" width="46.7109375" style="25" customWidth="1"/>
    <col min="4" max="4" width="11.42578125" style="26" hidden="1" customWidth="1"/>
    <col min="5" max="5" width="10.85546875" style="26" hidden="1" customWidth="1"/>
    <col min="6" max="6" width="12.140625" style="6" customWidth="1"/>
    <col min="7" max="7" width="13.42578125" style="6" customWidth="1"/>
    <col min="8" max="8" width="11.5703125" style="6" customWidth="1"/>
    <col min="9" max="9" width="10.85546875" style="6" customWidth="1"/>
    <col min="10" max="10" width="10.5703125" style="6" customWidth="1"/>
    <col min="11" max="11" width="10.7109375" style="6" customWidth="1"/>
    <col min="12" max="12" width="11.7109375" style="6" customWidth="1"/>
    <col min="13" max="13" width="15.5703125" style="6" customWidth="1"/>
    <col min="14" max="14" width="0" style="6" hidden="1" customWidth="1"/>
    <col min="15" max="16384" width="9.140625" style="6"/>
  </cols>
  <sheetData>
    <row r="1" spans="1:14" ht="15" customHeight="1" x14ac:dyDescent="0.25">
      <c r="K1" s="48" t="s">
        <v>55</v>
      </c>
      <c r="L1" s="49"/>
      <c r="M1" s="49"/>
      <c r="N1" s="49"/>
    </row>
    <row r="2" spans="1:14" ht="41.25" customHeight="1" x14ac:dyDescent="0.25">
      <c r="K2" s="50" t="s">
        <v>119</v>
      </c>
      <c r="L2" s="50"/>
      <c r="M2" s="50"/>
      <c r="N2" s="49"/>
    </row>
    <row r="4" spans="1:14" ht="15" customHeight="1" x14ac:dyDescent="0.25">
      <c r="C4" s="59" t="s">
        <v>118</v>
      </c>
      <c r="D4" s="59"/>
      <c r="E4" s="59"/>
      <c r="F4" s="59"/>
      <c r="G4" s="59"/>
      <c r="H4" s="59"/>
      <c r="I4" s="59"/>
      <c r="J4" s="59"/>
      <c r="K4" s="49"/>
      <c r="L4" s="49"/>
      <c r="M4" s="49"/>
    </row>
    <row r="5" spans="1:14" ht="15" customHeight="1" x14ac:dyDescent="0.25">
      <c r="C5" s="59"/>
      <c r="D5" s="59"/>
      <c r="E5" s="59"/>
      <c r="F5" s="59"/>
      <c r="G5" s="59"/>
      <c r="H5" s="59"/>
      <c r="I5" s="59"/>
      <c r="J5" s="59"/>
      <c r="K5" s="49"/>
      <c r="L5" s="49"/>
      <c r="M5" s="49"/>
    </row>
    <row r="6" spans="1:14" ht="18.75" x14ac:dyDescent="0.3">
      <c r="C6" s="47"/>
      <c r="D6" s="5"/>
      <c r="E6" s="5"/>
      <c r="F6" s="60"/>
      <c r="G6" s="60"/>
      <c r="H6" s="61"/>
      <c r="I6" s="61"/>
      <c r="J6" s="61"/>
    </row>
    <row r="7" spans="1:14" s="8" customFormat="1" ht="33" customHeight="1" x14ac:dyDescent="0.25">
      <c r="A7" s="55" t="s">
        <v>0</v>
      </c>
      <c r="B7" s="34"/>
      <c r="C7" s="58" t="s">
        <v>1</v>
      </c>
      <c r="D7" s="62" t="s">
        <v>2</v>
      </c>
      <c r="E7" s="64" t="s">
        <v>3</v>
      </c>
      <c r="F7" s="51" t="s">
        <v>43</v>
      </c>
      <c r="G7" s="51"/>
      <c r="H7" s="65"/>
      <c r="I7" s="65"/>
      <c r="J7" s="65"/>
      <c r="K7" s="66"/>
      <c r="L7" s="67" t="s">
        <v>48</v>
      </c>
      <c r="M7" s="54"/>
    </row>
    <row r="8" spans="1:14" s="8" customFormat="1" ht="60.75" customHeight="1" x14ac:dyDescent="0.25">
      <c r="A8" s="55"/>
      <c r="B8" s="34"/>
      <c r="C8" s="58"/>
      <c r="D8" s="62"/>
      <c r="E8" s="64"/>
      <c r="F8" s="51" t="s">
        <v>35</v>
      </c>
      <c r="G8" s="52"/>
      <c r="H8" s="51" t="s">
        <v>36</v>
      </c>
      <c r="I8" s="52"/>
      <c r="J8" s="51" t="s">
        <v>37</v>
      </c>
      <c r="K8" s="52"/>
      <c r="L8" s="54"/>
      <c r="M8" s="54"/>
    </row>
    <row r="9" spans="1:14" s="8" customFormat="1" ht="81.75" customHeight="1" x14ac:dyDescent="0.2">
      <c r="A9" s="56"/>
      <c r="B9" s="34"/>
      <c r="C9" s="58"/>
      <c r="D9" s="63"/>
      <c r="E9" s="63"/>
      <c r="F9" s="53" t="s">
        <v>38</v>
      </c>
      <c r="G9" s="54"/>
      <c r="H9" s="53" t="s">
        <v>39</v>
      </c>
      <c r="I9" s="54"/>
      <c r="J9" s="53" t="s">
        <v>40</v>
      </c>
      <c r="K9" s="54"/>
      <c r="L9" s="54"/>
      <c r="M9" s="54"/>
    </row>
    <row r="10" spans="1:14" s="8" customFormat="1" ht="30" x14ac:dyDescent="0.25">
      <c r="A10" s="57"/>
      <c r="B10" s="35"/>
      <c r="C10" s="57"/>
      <c r="D10" s="36"/>
      <c r="E10" s="9"/>
      <c r="F10" s="31" t="s">
        <v>54</v>
      </c>
      <c r="G10" s="31" t="s">
        <v>52</v>
      </c>
      <c r="H10" s="31" t="s">
        <v>54</v>
      </c>
      <c r="I10" s="31" t="s">
        <v>53</v>
      </c>
      <c r="J10" s="31" t="s">
        <v>54</v>
      </c>
      <c r="K10" s="31" t="s">
        <v>53</v>
      </c>
      <c r="L10" s="31" t="s">
        <v>47</v>
      </c>
      <c r="M10" s="31" t="s">
        <v>53</v>
      </c>
    </row>
    <row r="11" spans="1:14" s="8" customFormat="1" ht="19.5" hidden="1" customHeight="1" x14ac:dyDescent="0.2">
      <c r="A11" s="32"/>
      <c r="B11" s="37"/>
      <c r="C11" s="32" t="s">
        <v>50</v>
      </c>
      <c r="D11" s="38"/>
      <c r="E11" s="32"/>
      <c r="F11" s="32"/>
      <c r="G11" s="33">
        <v>1901.14</v>
      </c>
      <c r="H11" s="33"/>
      <c r="I11" s="33">
        <v>1573.75</v>
      </c>
      <c r="J11" s="33"/>
      <c r="K11" s="33">
        <v>2492.73</v>
      </c>
      <c r="L11" s="32"/>
      <c r="M11" s="32"/>
    </row>
    <row r="12" spans="1:14" s="8" customFormat="1" ht="20.25" hidden="1" customHeight="1" x14ac:dyDescent="0.2">
      <c r="A12" s="32"/>
      <c r="B12" s="37"/>
      <c r="C12" s="32" t="s">
        <v>51</v>
      </c>
      <c r="D12" s="38"/>
      <c r="E12" s="32"/>
      <c r="F12" s="32"/>
      <c r="G12" s="33">
        <v>2281.37</v>
      </c>
      <c r="H12" s="33"/>
      <c r="I12" s="33">
        <v>1888.5</v>
      </c>
      <c r="J12" s="33"/>
      <c r="K12" s="33">
        <v>2991.27</v>
      </c>
      <c r="L12" s="32"/>
      <c r="M12" s="32"/>
    </row>
    <row r="13" spans="1:14" s="8" customFormat="1" ht="15.75" customHeight="1" x14ac:dyDescent="0.2">
      <c r="A13" s="32">
        <v>1</v>
      </c>
      <c r="B13" s="37">
        <v>2</v>
      </c>
      <c r="C13" s="32">
        <v>2</v>
      </c>
      <c r="D13" s="38"/>
      <c r="E13" s="32"/>
      <c r="F13" s="32">
        <v>3</v>
      </c>
      <c r="G13" s="32">
        <v>4</v>
      </c>
      <c r="H13" s="32">
        <f>G13+1</f>
        <v>5</v>
      </c>
      <c r="I13" s="32">
        <f>H13+1</f>
        <v>6</v>
      </c>
      <c r="J13" s="32">
        <f t="shared" ref="J13" si="0">I13+1</f>
        <v>7</v>
      </c>
      <c r="K13" s="32">
        <f>J13+1</f>
        <v>8</v>
      </c>
      <c r="L13" s="32">
        <f t="shared" ref="L13:M13" si="1">K13+1</f>
        <v>9</v>
      </c>
      <c r="M13" s="32">
        <f t="shared" si="1"/>
        <v>10</v>
      </c>
    </row>
    <row r="14" spans="1:14" s="15" customFormat="1" ht="35.25" customHeight="1" x14ac:dyDescent="0.25">
      <c r="A14" s="21">
        <v>1</v>
      </c>
      <c r="B14" s="10"/>
      <c r="C14" s="1" t="s">
        <v>45</v>
      </c>
      <c r="D14" s="10" t="s">
        <v>44</v>
      </c>
      <c r="E14" s="11">
        <v>1</v>
      </c>
      <c r="F14" s="12">
        <v>45</v>
      </c>
      <c r="G14" s="13">
        <f t="shared" ref="G14:G41" si="2">F14*$G$11</f>
        <v>85551.3</v>
      </c>
      <c r="H14" s="12">
        <v>99</v>
      </c>
      <c r="I14" s="13">
        <f t="shared" ref="I14:I41" si="3">H14*$I$11</f>
        <v>155801.25</v>
      </c>
      <c r="J14" s="12"/>
      <c r="K14" s="13">
        <f t="shared" ref="K14:K41" si="4">J14*$K$11</f>
        <v>0</v>
      </c>
      <c r="L14" s="14">
        <f t="shared" ref="L14:M29" si="5">J14+H14+F14</f>
        <v>144</v>
      </c>
      <c r="M14" s="39">
        <f t="shared" si="5"/>
        <v>241352.55</v>
      </c>
      <c r="N14" s="15">
        <f>F14*5+H14*5+J14*10</f>
        <v>720</v>
      </c>
    </row>
    <row r="15" spans="1:14" s="15" customFormat="1" ht="38.25" customHeight="1" x14ac:dyDescent="0.25">
      <c r="A15" s="21">
        <f>A14+1</f>
        <v>2</v>
      </c>
      <c r="B15" s="10"/>
      <c r="C15" s="1" t="s">
        <v>49</v>
      </c>
      <c r="D15" s="10" t="s">
        <v>46</v>
      </c>
      <c r="E15" s="11">
        <f>E14+1</f>
        <v>2</v>
      </c>
      <c r="F15" s="12"/>
      <c r="G15" s="13">
        <f t="shared" si="2"/>
        <v>0</v>
      </c>
      <c r="H15" s="12"/>
      <c r="I15" s="13">
        <f t="shared" si="3"/>
        <v>0</v>
      </c>
      <c r="J15" s="12">
        <v>50</v>
      </c>
      <c r="K15" s="13">
        <f t="shared" si="4"/>
        <v>124636.5</v>
      </c>
      <c r="L15" s="14">
        <f t="shared" si="5"/>
        <v>50</v>
      </c>
      <c r="M15" s="39">
        <f t="shared" si="5"/>
        <v>124636.5</v>
      </c>
      <c r="N15" s="15">
        <f t="shared" ref="N15" si="6">F15*5+H15*5+J15*10</f>
        <v>500</v>
      </c>
    </row>
    <row r="16" spans="1:14" s="8" customFormat="1" ht="37.5" customHeight="1" x14ac:dyDescent="0.25">
      <c r="A16" s="21">
        <f t="shared" ref="A16:A62" si="7">A15+1</f>
        <v>3</v>
      </c>
      <c r="B16" s="40"/>
      <c r="C16" s="1" t="s">
        <v>56</v>
      </c>
      <c r="D16" s="16" t="s">
        <v>57</v>
      </c>
      <c r="E16" s="17">
        <f t="shared" ref="E16:E62" si="8">E15+1</f>
        <v>3</v>
      </c>
      <c r="F16" s="18"/>
      <c r="G16" s="13">
        <f t="shared" si="2"/>
        <v>0</v>
      </c>
      <c r="H16" s="18"/>
      <c r="I16" s="13">
        <f t="shared" si="3"/>
        <v>0</v>
      </c>
      <c r="J16" s="18"/>
      <c r="K16" s="13">
        <f t="shared" si="4"/>
        <v>0</v>
      </c>
      <c r="L16" s="14">
        <f t="shared" si="5"/>
        <v>0</v>
      </c>
      <c r="M16" s="39">
        <f t="shared" si="5"/>
        <v>0</v>
      </c>
    </row>
    <row r="17" spans="1:14" ht="35.1" customHeight="1" x14ac:dyDescent="0.25">
      <c r="A17" s="21">
        <f t="shared" si="7"/>
        <v>4</v>
      </c>
      <c r="B17" s="19">
        <v>27</v>
      </c>
      <c r="C17" s="1" t="s">
        <v>4</v>
      </c>
      <c r="D17" s="17" t="s">
        <v>5</v>
      </c>
      <c r="E17" s="17">
        <f t="shared" si="8"/>
        <v>4</v>
      </c>
      <c r="F17" s="18">
        <v>5</v>
      </c>
      <c r="G17" s="13">
        <f t="shared" si="2"/>
        <v>9505.7000000000007</v>
      </c>
      <c r="H17" s="18">
        <v>15</v>
      </c>
      <c r="I17" s="13">
        <f t="shared" si="3"/>
        <v>23606.25</v>
      </c>
      <c r="J17" s="18"/>
      <c r="K17" s="13">
        <f t="shared" si="4"/>
        <v>0</v>
      </c>
      <c r="L17" s="14">
        <f t="shared" si="5"/>
        <v>20</v>
      </c>
      <c r="M17" s="39">
        <f t="shared" si="5"/>
        <v>33111.949999999997</v>
      </c>
      <c r="N17" s="15">
        <f t="shared" ref="N17:N19" si="9">F17*5+H17*5+J17*10</f>
        <v>100</v>
      </c>
    </row>
    <row r="18" spans="1:14" s="7" customFormat="1" ht="35.1" customHeight="1" x14ac:dyDescent="0.25">
      <c r="A18" s="21">
        <f t="shared" si="7"/>
        <v>5</v>
      </c>
      <c r="B18" s="19">
        <v>28</v>
      </c>
      <c r="C18" s="1" t="s">
        <v>6</v>
      </c>
      <c r="D18" s="20" t="s">
        <v>7</v>
      </c>
      <c r="E18" s="20">
        <f t="shared" si="8"/>
        <v>5</v>
      </c>
      <c r="F18" s="12"/>
      <c r="G18" s="13">
        <f t="shared" si="2"/>
        <v>0</v>
      </c>
      <c r="H18" s="12">
        <v>18</v>
      </c>
      <c r="I18" s="13">
        <f t="shared" si="3"/>
        <v>28327.5</v>
      </c>
      <c r="J18" s="12"/>
      <c r="K18" s="13">
        <f t="shared" si="4"/>
        <v>0</v>
      </c>
      <c r="L18" s="14">
        <f t="shared" si="5"/>
        <v>18</v>
      </c>
      <c r="M18" s="39">
        <f t="shared" si="5"/>
        <v>28327.5</v>
      </c>
      <c r="N18" s="15">
        <f t="shared" si="9"/>
        <v>90</v>
      </c>
    </row>
    <row r="19" spans="1:14" ht="35.1" customHeight="1" x14ac:dyDescent="0.25">
      <c r="A19" s="21">
        <f t="shared" si="7"/>
        <v>6</v>
      </c>
      <c r="B19" s="19">
        <v>29</v>
      </c>
      <c r="C19" s="2" t="s">
        <v>8</v>
      </c>
      <c r="D19" s="17" t="s">
        <v>9</v>
      </c>
      <c r="E19" s="17">
        <f t="shared" si="8"/>
        <v>6</v>
      </c>
      <c r="F19" s="18"/>
      <c r="G19" s="13">
        <f t="shared" si="2"/>
        <v>0</v>
      </c>
      <c r="H19" s="18">
        <v>70</v>
      </c>
      <c r="I19" s="13">
        <f t="shared" si="3"/>
        <v>110162.5</v>
      </c>
      <c r="J19" s="18"/>
      <c r="K19" s="13">
        <f t="shared" si="4"/>
        <v>0</v>
      </c>
      <c r="L19" s="14">
        <f t="shared" si="5"/>
        <v>70</v>
      </c>
      <c r="M19" s="39">
        <f t="shared" si="5"/>
        <v>110162.5</v>
      </c>
      <c r="N19" s="15">
        <f t="shared" si="9"/>
        <v>350</v>
      </c>
    </row>
    <row r="20" spans="1:14" s="7" customFormat="1" ht="35.1" customHeight="1" x14ac:dyDescent="0.25">
      <c r="A20" s="21">
        <f t="shared" si="7"/>
        <v>7</v>
      </c>
      <c r="B20" s="19">
        <v>30</v>
      </c>
      <c r="C20" s="1" t="s">
        <v>58</v>
      </c>
      <c r="D20" s="20" t="s">
        <v>59</v>
      </c>
      <c r="E20" s="20">
        <f t="shared" si="8"/>
        <v>7</v>
      </c>
      <c r="F20" s="12"/>
      <c r="G20" s="13">
        <f t="shared" si="2"/>
        <v>0</v>
      </c>
      <c r="H20" s="12"/>
      <c r="I20" s="13">
        <f t="shared" si="3"/>
        <v>0</v>
      </c>
      <c r="J20" s="12"/>
      <c r="K20" s="13">
        <f t="shared" si="4"/>
        <v>0</v>
      </c>
      <c r="L20" s="14">
        <f t="shared" si="5"/>
        <v>0</v>
      </c>
      <c r="M20" s="39">
        <f t="shared" si="5"/>
        <v>0</v>
      </c>
    </row>
    <row r="21" spans="1:14" s="7" customFormat="1" ht="35.1" customHeight="1" x14ac:dyDescent="0.25">
      <c r="A21" s="21">
        <f t="shared" si="7"/>
        <v>8</v>
      </c>
      <c r="B21" s="19">
        <v>31</v>
      </c>
      <c r="C21" s="1" t="s">
        <v>60</v>
      </c>
      <c r="D21" s="20" t="s">
        <v>61</v>
      </c>
      <c r="E21" s="20">
        <f t="shared" si="8"/>
        <v>8</v>
      </c>
      <c r="F21" s="12"/>
      <c r="G21" s="13">
        <f t="shared" si="2"/>
        <v>0</v>
      </c>
      <c r="H21" s="12"/>
      <c r="I21" s="13">
        <f t="shared" si="3"/>
        <v>0</v>
      </c>
      <c r="J21" s="12"/>
      <c r="K21" s="13">
        <f t="shared" si="4"/>
        <v>0</v>
      </c>
      <c r="L21" s="14">
        <f t="shared" si="5"/>
        <v>0</v>
      </c>
      <c r="M21" s="39">
        <f t="shared" si="5"/>
        <v>0</v>
      </c>
    </row>
    <row r="22" spans="1:14" ht="35.1" customHeight="1" x14ac:dyDescent="0.25">
      <c r="A22" s="21">
        <f t="shared" si="7"/>
        <v>9</v>
      </c>
      <c r="B22" s="19">
        <v>35</v>
      </c>
      <c r="C22" s="1" t="s">
        <v>10</v>
      </c>
      <c r="D22" s="17" t="s">
        <v>11</v>
      </c>
      <c r="E22" s="17">
        <f t="shared" si="8"/>
        <v>9</v>
      </c>
      <c r="F22" s="18"/>
      <c r="G22" s="13">
        <f t="shared" si="2"/>
        <v>0</v>
      </c>
      <c r="H22" s="18">
        <v>85</v>
      </c>
      <c r="I22" s="13">
        <f t="shared" si="3"/>
        <v>133768.75</v>
      </c>
      <c r="J22" s="18"/>
      <c r="K22" s="13">
        <f t="shared" si="4"/>
        <v>0</v>
      </c>
      <c r="L22" s="14">
        <v>85</v>
      </c>
      <c r="M22" s="39">
        <f t="shared" si="5"/>
        <v>133768.75</v>
      </c>
      <c r="N22" s="15">
        <f>F22*5+H22*5+J22*10</f>
        <v>425</v>
      </c>
    </row>
    <row r="23" spans="1:14" s="7" customFormat="1" ht="35.1" customHeight="1" x14ac:dyDescent="0.25">
      <c r="A23" s="21">
        <f t="shared" si="7"/>
        <v>10</v>
      </c>
      <c r="B23" s="19">
        <v>36</v>
      </c>
      <c r="C23" s="1" t="s">
        <v>62</v>
      </c>
      <c r="D23" s="20" t="s">
        <v>63</v>
      </c>
      <c r="E23" s="20">
        <f t="shared" si="8"/>
        <v>10</v>
      </c>
      <c r="F23" s="12"/>
      <c r="G23" s="13">
        <f t="shared" si="2"/>
        <v>0</v>
      </c>
      <c r="H23" s="12"/>
      <c r="I23" s="13">
        <f t="shared" si="3"/>
        <v>0</v>
      </c>
      <c r="J23" s="12"/>
      <c r="K23" s="13">
        <f t="shared" si="4"/>
        <v>0</v>
      </c>
      <c r="L23" s="14">
        <f t="shared" ref="L23:L28" si="10">J23+H23+F23</f>
        <v>0</v>
      </c>
      <c r="M23" s="39">
        <f t="shared" si="5"/>
        <v>0</v>
      </c>
    </row>
    <row r="24" spans="1:14" s="7" customFormat="1" ht="35.1" customHeight="1" x14ac:dyDescent="0.25">
      <c r="A24" s="21">
        <f t="shared" si="7"/>
        <v>11</v>
      </c>
      <c r="B24" s="19">
        <v>37</v>
      </c>
      <c r="C24" s="2" t="s">
        <v>64</v>
      </c>
      <c r="D24" s="20" t="s">
        <v>65</v>
      </c>
      <c r="E24" s="20">
        <f t="shared" si="8"/>
        <v>11</v>
      </c>
      <c r="F24" s="12"/>
      <c r="G24" s="13">
        <f t="shared" si="2"/>
        <v>0</v>
      </c>
      <c r="H24" s="12"/>
      <c r="I24" s="13">
        <f t="shared" si="3"/>
        <v>0</v>
      </c>
      <c r="J24" s="12"/>
      <c r="K24" s="13">
        <f t="shared" si="4"/>
        <v>0</v>
      </c>
      <c r="L24" s="14">
        <f t="shared" si="10"/>
        <v>0</v>
      </c>
      <c r="M24" s="39">
        <f t="shared" si="5"/>
        <v>0</v>
      </c>
    </row>
    <row r="25" spans="1:14" s="7" customFormat="1" ht="35.1" customHeight="1" x14ac:dyDescent="0.25">
      <c r="A25" s="21">
        <f t="shared" si="7"/>
        <v>12</v>
      </c>
      <c r="B25" s="19">
        <v>39</v>
      </c>
      <c r="C25" s="2" t="s">
        <v>66</v>
      </c>
      <c r="D25" s="20" t="s">
        <v>67</v>
      </c>
      <c r="E25" s="20">
        <f t="shared" si="8"/>
        <v>12</v>
      </c>
      <c r="F25" s="12"/>
      <c r="G25" s="13">
        <f t="shared" si="2"/>
        <v>0</v>
      </c>
      <c r="H25" s="12"/>
      <c r="I25" s="13">
        <f t="shared" si="3"/>
        <v>0</v>
      </c>
      <c r="J25" s="12"/>
      <c r="K25" s="13">
        <f t="shared" si="4"/>
        <v>0</v>
      </c>
      <c r="L25" s="14">
        <f t="shared" si="10"/>
        <v>0</v>
      </c>
      <c r="M25" s="39">
        <f t="shared" si="5"/>
        <v>0</v>
      </c>
    </row>
    <row r="26" spans="1:14" s="7" customFormat="1" ht="35.1" customHeight="1" x14ac:dyDescent="0.25">
      <c r="A26" s="21">
        <f t="shared" si="7"/>
        <v>13</v>
      </c>
      <c r="B26" s="19">
        <v>17</v>
      </c>
      <c r="C26" s="2" t="s">
        <v>68</v>
      </c>
      <c r="D26" s="20" t="s">
        <v>69</v>
      </c>
      <c r="E26" s="20">
        <f t="shared" si="8"/>
        <v>13</v>
      </c>
      <c r="F26" s="18"/>
      <c r="G26" s="13">
        <f t="shared" si="2"/>
        <v>0</v>
      </c>
      <c r="H26" s="18"/>
      <c r="I26" s="13">
        <f t="shared" si="3"/>
        <v>0</v>
      </c>
      <c r="J26" s="18"/>
      <c r="K26" s="13">
        <f t="shared" si="4"/>
        <v>0</v>
      </c>
      <c r="L26" s="14">
        <f t="shared" si="10"/>
        <v>0</v>
      </c>
      <c r="M26" s="39">
        <f t="shared" si="5"/>
        <v>0</v>
      </c>
    </row>
    <row r="27" spans="1:14" s="7" customFormat="1" ht="35.1" customHeight="1" x14ac:dyDescent="0.25">
      <c r="A27" s="21">
        <f t="shared" si="7"/>
        <v>14</v>
      </c>
      <c r="B27" s="19">
        <v>19</v>
      </c>
      <c r="C27" s="2" t="s">
        <v>70</v>
      </c>
      <c r="D27" s="20" t="s">
        <v>71</v>
      </c>
      <c r="E27" s="20">
        <f t="shared" si="8"/>
        <v>14</v>
      </c>
      <c r="F27" s="18"/>
      <c r="G27" s="13">
        <f t="shared" si="2"/>
        <v>0</v>
      </c>
      <c r="H27" s="18"/>
      <c r="I27" s="13">
        <f t="shared" si="3"/>
        <v>0</v>
      </c>
      <c r="J27" s="18"/>
      <c r="K27" s="13">
        <f t="shared" si="4"/>
        <v>0</v>
      </c>
      <c r="L27" s="14">
        <f t="shared" si="10"/>
        <v>0</v>
      </c>
      <c r="M27" s="39">
        <f t="shared" si="5"/>
        <v>0</v>
      </c>
    </row>
    <row r="28" spans="1:14" s="7" customFormat="1" ht="35.1" customHeight="1" x14ac:dyDescent="0.25">
      <c r="A28" s="21">
        <f t="shared" si="7"/>
        <v>15</v>
      </c>
      <c r="B28" s="19">
        <v>20</v>
      </c>
      <c r="C28" s="2" t="s">
        <v>72</v>
      </c>
      <c r="D28" s="20" t="s">
        <v>73</v>
      </c>
      <c r="E28" s="20">
        <f t="shared" si="8"/>
        <v>15</v>
      </c>
      <c r="F28" s="18"/>
      <c r="G28" s="13">
        <f t="shared" si="2"/>
        <v>0</v>
      </c>
      <c r="H28" s="18"/>
      <c r="I28" s="13">
        <f t="shared" si="3"/>
        <v>0</v>
      </c>
      <c r="J28" s="18"/>
      <c r="K28" s="13">
        <f t="shared" si="4"/>
        <v>0</v>
      </c>
      <c r="L28" s="14">
        <f t="shared" si="10"/>
        <v>0</v>
      </c>
      <c r="M28" s="39">
        <f t="shared" si="5"/>
        <v>0</v>
      </c>
    </row>
    <row r="29" spans="1:14" ht="45" x14ac:dyDescent="0.25">
      <c r="A29" s="21">
        <f t="shared" si="7"/>
        <v>16</v>
      </c>
      <c r="B29" s="21">
        <v>24</v>
      </c>
      <c r="C29" s="2" t="s">
        <v>12</v>
      </c>
      <c r="D29" s="17" t="s">
        <v>13</v>
      </c>
      <c r="E29" s="17">
        <f t="shared" si="8"/>
        <v>16</v>
      </c>
      <c r="F29" s="18">
        <v>10</v>
      </c>
      <c r="G29" s="13">
        <f t="shared" si="2"/>
        <v>19011.400000000001</v>
      </c>
      <c r="H29" s="18">
        <v>85</v>
      </c>
      <c r="I29" s="13">
        <f t="shared" si="3"/>
        <v>133768.75</v>
      </c>
      <c r="J29" s="18"/>
      <c r="K29" s="13">
        <f t="shared" si="4"/>
        <v>0</v>
      </c>
      <c r="L29" s="14">
        <v>95</v>
      </c>
      <c r="M29" s="39">
        <f t="shared" si="5"/>
        <v>152780.15</v>
      </c>
      <c r="N29" s="15">
        <f t="shared" ref="N29:N30" si="11">F29*5+H29*5+J29*10</f>
        <v>475</v>
      </c>
    </row>
    <row r="30" spans="1:14" ht="35.1" customHeight="1" x14ac:dyDescent="0.25">
      <c r="A30" s="21">
        <f t="shared" si="7"/>
        <v>17</v>
      </c>
      <c r="B30" s="21">
        <v>25</v>
      </c>
      <c r="C30" s="2" t="s">
        <v>14</v>
      </c>
      <c r="D30" s="17" t="s">
        <v>15</v>
      </c>
      <c r="E30" s="17">
        <f t="shared" si="8"/>
        <v>17</v>
      </c>
      <c r="F30" s="18"/>
      <c r="G30" s="13">
        <f t="shared" si="2"/>
        <v>0</v>
      </c>
      <c r="H30" s="18"/>
      <c r="I30" s="13">
        <f t="shared" si="3"/>
        <v>0</v>
      </c>
      <c r="J30" s="18">
        <v>45</v>
      </c>
      <c r="K30" s="13">
        <f t="shared" si="4"/>
        <v>112172.85</v>
      </c>
      <c r="L30" s="14">
        <f t="shared" ref="L30:M62" si="12">J30+H30+F30</f>
        <v>45</v>
      </c>
      <c r="M30" s="39">
        <f t="shared" si="12"/>
        <v>112172.85</v>
      </c>
      <c r="N30" s="15">
        <f t="shared" si="11"/>
        <v>450</v>
      </c>
    </row>
    <row r="31" spans="1:14" ht="35.1" customHeight="1" x14ac:dyDescent="0.25">
      <c r="A31" s="21">
        <f t="shared" si="7"/>
        <v>18</v>
      </c>
      <c r="B31" s="21">
        <v>26</v>
      </c>
      <c r="C31" s="2" t="s">
        <v>74</v>
      </c>
      <c r="D31" s="17" t="s">
        <v>75</v>
      </c>
      <c r="E31" s="17">
        <f t="shared" si="8"/>
        <v>18</v>
      </c>
      <c r="F31" s="18"/>
      <c r="G31" s="13">
        <f t="shared" si="2"/>
        <v>0</v>
      </c>
      <c r="H31" s="18"/>
      <c r="I31" s="13">
        <f t="shared" si="3"/>
        <v>0</v>
      </c>
      <c r="J31" s="18"/>
      <c r="K31" s="13">
        <f t="shared" si="4"/>
        <v>0</v>
      </c>
      <c r="L31" s="14">
        <f t="shared" si="12"/>
        <v>0</v>
      </c>
      <c r="M31" s="39">
        <f t="shared" si="12"/>
        <v>0</v>
      </c>
    </row>
    <row r="32" spans="1:14" ht="35.1" customHeight="1" x14ac:dyDescent="0.25">
      <c r="A32" s="21">
        <f t="shared" si="7"/>
        <v>19</v>
      </c>
      <c r="B32" s="21">
        <v>44</v>
      </c>
      <c r="C32" s="2" t="s">
        <v>76</v>
      </c>
      <c r="D32" s="17" t="s">
        <v>77</v>
      </c>
      <c r="E32" s="17">
        <f t="shared" si="8"/>
        <v>19</v>
      </c>
      <c r="F32" s="12"/>
      <c r="G32" s="13">
        <f t="shared" si="2"/>
        <v>0</v>
      </c>
      <c r="H32" s="12"/>
      <c r="I32" s="13">
        <f t="shared" si="3"/>
        <v>0</v>
      </c>
      <c r="J32" s="12"/>
      <c r="K32" s="13">
        <f t="shared" si="4"/>
        <v>0</v>
      </c>
      <c r="L32" s="14">
        <f t="shared" si="12"/>
        <v>0</v>
      </c>
      <c r="M32" s="39">
        <f t="shared" si="12"/>
        <v>0</v>
      </c>
    </row>
    <row r="33" spans="1:14" ht="35.1" customHeight="1" x14ac:dyDescent="0.25">
      <c r="A33" s="21">
        <f t="shared" si="7"/>
        <v>20</v>
      </c>
      <c r="B33" s="21">
        <v>41</v>
      </c>
      <c r="C33" s="2" t="s">
        <v>78</v>
      </c>
      <c r="D33" s="17" t="s">
        <v>79</v>
      </c>
      <c r="E33" s="17">
        <f t="shared" si="8"/>
        <v>20</v>
      </c>
      <c r="F33" s="18"/>
      <c r="G33" s="13">
        <f t="shared" si="2"/>
        <v>0</v>
      </c>
      <c r="H33" s="18"/>
      <c r="I33" s="13">
        <f t="shared" si="3"/>
        <v>0</v>
      </c>
      <c r="J33" s="18"/>
      <c r="K33" s="13">
        <f t="shared" si="4"/>
        <v>0</v>
      </c>
      <c r="L33" s="14">
        <f t="shared" si="12"/>
        <v>0</v>
      </c>
      <c r="M33" s="39">
        <f t="shared" si="12"/>
        <v>0</v>
      </c>
    </row>
    <row r="34" spans="1:14" ht="35.1" customHeight="1" x14ac:dyDescent="0.25">
      <c r="A34" s="21">
        <f t="shared" si="7"/>
        <v>21</v>
      </c>
      <c r="B34" s="21">
        <v>40</v>
      </c>
      <c r="C34" s="2" t="s">
        <v>80</v>
      </c>
      <c r="D34" s="17" t="s">
        <v>81</v>
      </c>
      <c r="E34" s="17">
        <f t="shared" si="8"/>
        <v>21</v>
      </c>
      <c r="F34" s="18"/>
      <c r="G34" s="13">
        <f t="shared" si="2"/>
        <v>0</v>
      </c>
      <c r="H34" s="18"/>
      <c r="I34" s="13">
        <f t="shared" si="3"/>
        <v>0</v>
      </c>
      <c r="J34" s="18"/>
      <c r="K34" s="13">
        <f t="shared" si="4"/>
        <v>0</v>
      </c>
      <c r="L34" s="14">
        <f t="shared" si="12"/>
        <v>0</v>
      </c>
      <c r="M34" s="39">
        <f t="shared" si="12"/>
        <v>0</v>
      </c>
    </row>
    <row r="35" spans="1:14" s="7" customFormat="1" ht="35.1" customHeight="1" x14ac:dyDescent="0.25">
      <c r="A35" s="21">
        <f t="shared" si="7"/>
        <v>22</v>
      </c>
      <c r="B35" s="19">
        <v>43</v>
      </c>
      <c r="C35" s="2" t="s">
        <v>82</v>
      </c>
      <c r="D35" s="20" t="s">
        <v>83</v>
      </c>
      <c r="E35" s="20">
        <f t="shared" si="8"/>
        <v>22</v>
      </c>
      <c r="F35" s="18"/>
      <c r="G35" s="13">
        <f t="shared" si="2"/>
        <v>0</v>
      </c>
      <c r="H35" s="18"/>
      <c r="I35" s="13">
        <f t="shared" si="3"/>
        <v>0</v>
      </c>
      <c r="J35" s="18"/>
      <c r="K35" s="13">
        <f t="shared" si="4"/>
        <v>0</v>
      </c>
      <c r="L35" s="14">
        <f t="shared" si="12"/>
        <v>0</v>
      </c>
      <c r="M35" s="39">
        <f t="shared" si="12"/>
        <v>0</v>
      </c>
    </row>
    <row r="36" spans="1:14" ht="35.1" customHeight="1" x14ac:dyDescent="0.25">
      <c r="A36" s="21">
        <f t="shared" si="7"/>
        <v>23</v>
      </c>
      <c r="B36" s="21">
        <v>76</v>
      </c>
      <c r="C36" s="2" t="s">
        <v>84</v>
      </c>
      <c r="D36" s="17" t="s">
        <v>85</v>
      </c>
      <c r="E36" s="17">
        <f t="shared" si="8"/>
        <v>23</v>
      </c>
      <c r="F36" s="12"/>
      <c r="G36" s="13">
        <f t="shared" si="2"/>
        <v>0</v>
      </c>
      <c r="H36" s="12"/>
      <c r="I36" s="13">
        <f t="shared" si="3"/>
        <v>0</v>
      </c>
      <c r="J36" s="12"/>
      <c r="K36" s="13">
        <f t="shared" si="4"/>
        <v>0</v>
      </c>
      <c r="L36" s="14">
        <f t="shared" si="12"/>
        <v>0</v>
      </c>
      <c r="M36" s="39">
        <f t="shared" si="12"/>
        <v>0</v>
      </c>
    </row>
    <row r="37" spans="1:14" ht="35.1" customHeight="1" x14ac:dyDescent="0.25">
      <c r="A37" s="21">
        <f t="shared" si="7"/>
        <v>24</v>
      </c>
      <c r="B37" s="21">
        <v>77</v>
      </c>
      <c r="C37" s="2" t="s">
        <v>16</v>
      </c>
      <c r="D37" s="17" t="s">
        <v>17</v>
      </c>
      <c r="E37" s="17">
        <f t="shared" si="8"/>
        <v>24</v>
      </c>
      <c r="F37" s="18">
        <v>50</v>
      </c>
      <c r="G37" s="13">
        <f t="shared" si="2"/>
        <v>95057</v>
      </c>
      <c r="H37" s="18">
        <v>85</v>
      </c>
      <c r="I37" s="13">
        <f t="shared" si="3"/>
        <v>133768.75</v>
      </c>
      <c r="J37" s="18"/>
      <c r="K37" s="13">
        <f t="shared" si="4"/>
        <v>0</v>
      </c>
      <c r="L37" s="14">
        <f t="shared" si="12"/>
        <v>135</v>
      </c>
      <c r="M37" s="39">
        <f t="shared" si="12"/>
        <v>228825.75</v>
      </c>
      <c r="N37" s="15">
        <f>F37*5+H37*5+J37*10</f>
        <v>675</v>
      </c>
    </row>
    <row r="38" spans="1:14" ht="35.1" customHeight="1" x14ac:dyDescent="0.25">
      <c r="A38" s="21">
        <f t="shared" si="7"/>
        <v>25</v>
      </c>
      <c r="B38" s="21">
        <v>78</v>
      </c>
      <c r="C38" s="1" t="s">
        <v>86</v>
      </c>
      <c r="D38" s="17" t="s">
        <v>87</v>
      </c>
      <c r="E38" s="17">
        <f t="shared" si="8"/>
        <v>25</v>
      </c>
      <c r="F38" s="12"/>
      <c r="G38" s="13">
        <f t="shared" si="2"/>
        <v>0</v>
      </c>
      <c r="H38" s="12"/>
      <c r="I38" s="13">
        <f t="shared" si="3"/>
        <v>0</v>
      </c>
      <c r="J38" s="12"/>
      <c r="K38" s="13">
        <f t="shared" si="4"/>
        <v>0</v>
      </c>
      <c r="L38" s="14">
        <f t="shared" si="12"/>
        <v>0</v>
      </c>
      <c r="M38" s="39">
        <f t="shared" si="12"/>
        <v>0</v>
      </c>
    </row>
    <row r="39" spans="1:14" s="7" customFormat="1" ht="35.1" customHeight="1" x14ac:dyDescent="0.25">
      <c r="A39" s="21">
        <f t="shared" si="7"/>
        <v>26</v>
      </c>
      <c r="B39" s="19">
        <v>79</v>
      </c>
      <c r="C39" s="3" t="s">
        <v>88</v>
      </c>
      <c r="D39" s="20" t="s">
        <v>89</v>
      </c>
      <c r="E39" s="20">
        <f t="shared" si="8"/>
        <v>26</v>
      </c>
      <c r="F39" s="12"/>
      <c r="G39" s="13">
        <f t="shared" si="2"/>
        <v>0</v>
      </c>
      <c r="H39" s="12"/>
      <c r="I39" s="13">
        <f t="shared" si="3"/>
        <v>0</v>
      </c>
      <c r="J39" s="12"/>
      <c r="K39" s="13">
        <f t="shared" si="4"/>
        <v>0</v>
      </c>
      <c r="L39" s="14">
        <f t="shared" si="12"/>
        <v>0</v>
      </c>
      <c r="M39" s="39">
        <f t="shared" si="12"/>
        <v>0</v>
      </c>
    </row>
    <row r="40" spans="1:14" ht="35.1" customHeight="1" x14ac:dyDescent="0.25">
      <c r="A40" s="21">
        <f t="shared" si="7"/>
        <v>27</v>
      </c>
      <c r="B40" s="19">
        <v>74</v>
      </c>
      <c r="C40" s="3" t="s">
        <v>18</v>
      </c>
      <c r="D40" s="17" t="s">
        <v>19</v>
      </c>
      <c r="E40" s="17">
        <f t="shared" si="8"/>
        <v>27</v>
      </c>
      <c r="F40" s="18">
        <v>20</v>
      </c>
      <c r="G40" s="13">
        <f t="shared" si="2"/>
        <v>38022.800000000003</v>
      </c>
      <c r="H40" s="18">
        <v>20</v>
      </c>
      <c r="I40" s="13">
        <f t="shared" si="3"/>
        <v>31475</v>
      </c>
      <c r="J40" s="18"/>
      <c r="K40" s="13">
        <f t="shared" si="4"/>
        <v>0</v>
      </c>
      <c r="L40" s="14">
        <f t="shared" si="12"/>
        <v>40</v>
      </c>
      <c r="M40" s="39">
        <f t="shared" si="12"/>
        <v>69497.8</v>
      </c>
      <c r="N40" s="15">
        <f>F40*5+H40*5+J40*10</f>
        <v>200</v>
      </c>
    </row>
    <row r="41" spans="1:14" s="7" customFormat="1" ht="35.1" customHeight="1" x14ac:dyDescent="0.25">
      <c r="A41" s="21">
        <f t="shared" si="7"/>
        <v>28</v>
      </c>
      <c r="B41" s="19">
        <v>75</v>
      </c>
      <c r="C41" s="1" t="s">
        <v>90</v>
      </c>
      <c r="D41" s="20" t="s">
        <v>91</v>
      </c>
      <c r="E41" s="20">
        <f t="shared" si="8"/>
        <v>28</v>
      </c>
      <c r="F41" s="12"/>
      <c r="G41" s="13">
        <f t="shared" si="2"/>
        <v>0</v>
      </c>
      <c r="H41" s="12"/>
      <c r="I41" s="13">
        <f t="shared" si="3"/>
        <v>0</v>
      </c>
      <c r="J41" s="12"/>
      <c r="K41" s="13">
        <f t="shared" si="4"/>
        <v>0</v>
      </c>
      <c r="L41" s="14">
        <f t="shared" si="12"/>
        <v>0</v>
      </c>
      <c r="M41" s="39">
        <f t="shared" si="12"/>
        <v>0</v>
      </c>
    </row>
    <row r="42" spans="1:14" ht="35.1" customHeight="1" x14ac:dyDescent="0.25">
      <c r="A42" s="21">
        <f t="shared" si="7"/>
        <v>29</v>
      </c>
      <c r="B42" s="19">
        <v>80</v>
      </c>
      <c r="C42" s="2" t="s">
        <v>20</v>
      </c>
      <c r="D42" s="17" t="s">
        <v>21</v>
      </c>
      <c r="E42" s="17">
        <f t="shared" si="8"/>
        <v>29</v>
      </c>
      <c r="F42" s="18">
        <v>20</v>
      </c>
      <c r="G42" s="13">
        <f t="shared" ref="G42:G62" si="13">F42*$G$12</f>
        <v>45627.399999999994</v>
      </c>
      <c r="H42" s="18">
        <v>35</v>
      </c>
      <c r="I42" s="13">
        <f t="shared" ref="I42:I62" si="14">H42*$I$12</f>
        <v>66097.5</v>
      </c>
      <c r="J42" s="18"/>
      <c r="K42" s="13">
        <f t="shared" ref="K42:K62" si="15">J42*$K$12</f>
        <v>0</v>
      </c>
      <c r="L42" s="14">
        <f t="shared" si="12"/>
        <v>55</v>
      </c>
      <c r="M42" s="39">
        <f t="shared" si="12"/>
        <v>111724.9</v>
      </c>
      <c r="N42" s="15">
        <f>F42*5+H42*5+J42*10</f>
        <v>275</v>
      </c>
    </row>
    <row r="43" spans="1:14" s="7" customFormat="1" ht="35.1" customHeight="1" x14ac:dyDescent="0.25">
      <c r="A43" s="21">
        <f t="shared" si="7"/>
        <v>30</v>
      </c>
      <c r="B43" s="19">
        <v>81</v>
      </c>
      <c r="C43" s="2" t="s">
        <v>92</v>
      </c>
      <c r="D43" s="20" t="s">
        <v>93</v>
      </c>
      <c r="E43" s="20">
        <f t="shared" si="8"/>
        <v>30</v>
      </c>
      <c r="F43" s="18"/>
      <c r="G43" s="13">
        <f t="shared" si="13"/>
        <v>0</v>
      </c>
      <c r="H43" s="18"/>
      <c r="I43" s="13">
        <f t="shared" si="14"/>
        <v>0</v>
      </c>
      <c r="J43" s="18"/>
      <c r="K43" s="13">
        <f t="shared" si="15"/>
        <v>0</v>
      </c>
      <c r="L43" s="14">
        <f t="shared" si="12"/>
        <v>0</v>
      </c>
      <c r="M43" s="39">
        <f t="shared" si="12"/>
        <v>0</v>
      </c>
    </row>
    <row r="44" spans="1:14" s="7" customFormat="1" ht="35.1" customHeight="1" x14ac:dyDescent="0.25">
      <c r="A44" s="21">
        <f t="shared" si="7"/>
        <v>31</v>
      </c>
      <c r="B44" s="19">
        <v>82</v>
      </c>
      <c r="C44" s="2" t="s">
        <v>94</v>
      </c>
      <c r="D44" s="20" t="s">
        <v>95</v>
      </c>
      <c r="E44" s="20">
        <f t="shared" si="8"/>
        <v>31</v>
      </c>
      <c r="F44" s="12"/>
      <c r="G44" s="13">
        <f t="shared" si="13"/>
        <v>0</v>
      </c>
      <c r="H44" s="12"/>
      <c r="I44" s="13">
        <f t="shared" si="14"/>
        <v>0</v>
      </c>
      <c r="J44" s="12"/>
      <c r="K44" s="13">
        <f t="shared" si="15"/>
        <v>0</v>
      </c>
      <c r="L44" s="14">
        <f t="shared" si="12"/>
        <v>0</v>
      </c>
      <c r="M44" s="39">
        <f t="shared" si="12"/>
        <v>0</v>
      </c>
    </row>
    <row r="45" spans="1:14" s="23" customFormat="1" ht="35.1" customHeight="1" x14ac:dyDescent="0.25">
      <c r="A45" s="21">
        <f t="shared" si="7"/>
        <v>32</v>
      </c>
      <c r="B45" s="21">
        <v>83</v>
      </c>
      <c r="C45" s="2" t="s">
        <v>96</v>
      </c>
      <c r="D45" s="17" t="s">
        <v>97</v>
      </c>
      <c r="E45" s="17">
        <f t="shared" si="8"/>
        <v>32</v>
      </c>
      <c r="F45" s="12"/>
      <c r="G45" s="13">
        <f t="shared" si="13"/>
        <v>0</v>
      </c>
      <c r="H45" s="12"/>
      <c r="I45" s="13">
        <f t="shared" si="14"/>
        <v>0</v>
      </c>
      <c r="J45" s="12"/>
      <c r="K45" s="13">
        <f t="shared" si="15"/>
        <v>0</v>
      </c>
      <c r="L45" s="14">
        <f t="shared" si="12"/>
        <v>0</v>
      </c>
      <c r="M45" s="39">
        <f t="shared" si="12"/>
        <v>0</v>
      </c>
    </row>
    <row r="46" spans="1:14" ht="35.1" customHeight="1" x14ac:dyDescent="0.25">
      <c r="A46" s="21">
        <f t="shared" si="7"/>
        <v>33</v>
      </c>
      <c r="B46" s="21"/>
      <c r="C46" s="2" t="s">
        <v>42</v>
      </c>
      <c r="D46" s="16" t="s">
        <v>41</v>
      </c>
      <c r="E46" s="17">
        <f t="shared" si="8"/>
        <v>33</v>
      </c>
      <c r="F46" s="18">
        <v>5</v>
      </c>
      <c r="G46" s="13">
        <f t="shared" si="13"/>
        <v>11406.849999999999</v>
      </c>
      <c r="H46" s="18">
        <v>5</v>
      </c>
      <c r="I46" s="13">
        <f t="shared" si="14"/>
        <v>9442.5</v>
      </c>
      <c r="J46" s="18"/>
      <c r="K46" s="13">
        <f t="shared" si="15"/>
        <v>0</v>
      </c>
      <c r="L46" s="14">
        <f t="shared" si="12"/>
        <v>10</v>
      </c>
      <c r="M46" s="39">
        <f t="shared" si="12"/>
        <v>20849.349999999999</v>
      </c>
      <c r="N46" s="15">
        <f>F46*5+H46*5+J46*10</f>
        <v>50</v>
      </c>
    </row>
    <row r="47" spans="1:14" ht="35.1" customHeight="1" x14ac:dyDescent="0.25">
      <c r="A47" s="21">
        <f t="shared" si="7"/>
        <v>34</v>
      </c>
      <c r="B47" s="21">
        <v>86</v>
      </c>
      <c r="C47" s="2" t="s">
        <v>98</v>
      </c>
      <c r="D47" s="17" t="s">
        <v>99</v>
      </c>
      <c r="E47" s="17">
        <f t="shared" si="8"/>
        <v>34</v>
      </c>
      <c r="F47" s="18"/>
      <c r="G47" s="13">
        <f t="shared" si="13"/>
        <v>0</v>
      </c>
      <c r="H47" s="18"/>
      <c r="I47" s="13">
        <f t="shared" si="14"/>
        <v>0</v>
      </c>
      <c r="J47" s="18"/>
      <c r="K47" s="13">
        <f t="shared" si="15"/>
        <v>0</v>
      </c>
      <c r="L47" s="14">
        <f t="shared" si="12"/>
        <v>0</v>
      </c>
      <c r="M47" s="39">
        <f t="shared" si="12"/>
        <v>0</v>
      </c>
    </row>
    <row r="48" spans="1:14" s="7" customFormat="1" ht="35.1" customHeight="1" x14ac:dyDescent="0.25">
      <c r="A48" s="21">
        <f t="shared" si="7"/>
        <v>35</v>
      </c>
      <c r="B48" s="19">
        <v>88</v>
      </c>
      <c r="C48" s="2" t="s">
        <v>22</v>
      </c>
      <c r="D48" s="20" t="s">
        <v>23</v>
      </c>
      <c r="E48" s="20">
        <f t="shared" si="8"/>
        <v>35</v>
      </c>
      <c r="F48" s="12"/>
      <c r="G48" s="13">
        <f t="shared" si="13"/>
        <v>0</v>
      </c>
      <c r="H48" s="12"/>
      <c r="I48" s="13">
        <f t="shared" si="14"/>
        <v>0</v>
      </c>
      <c r="J48" s="12">
        <v>50</v>
      </c>
      <c r="K48" s="13">
        <f t="shared" si="15"/>
        <v>149563.5</v>
      </c>
      <c r="L48" s="14">
        <f t="shared" si="12"/>
        <v>50</v>
      </c>
      <c r="M48" s="39">
        <f t="shared" si="12"/>
        <v>149563.5</v>
      </c>
      <c r="N48" s="15">
        <f>F48*5+H48*5+J48*10</f>
        <v>500</v>
      </c>
    </row>
    <row r="49" spans="1:14" s="7" customFormat="1" ht="35.1" customHeight="1" x14ac:dyDescent="0.25">
      <c r="A49" s="21">
        <f t="shared" si="7"/>
        <v>36</v>
      </c>
      <c r="B49" s="19">
        <v>92</v>
      </c>
      <c r="C49" s="2" t="s">
        <v>100</v>
      </c>
      <c r="D49" s="20" t="s">
        <v>101</v>
      </c>
      <c r="E49" s="20">
        <f t="shared" si="8"/>
        <v>36</v>
      </c>
      <c r="F49" s="12"/>
      <c r="G49" s="13">
        <f t="shared" si="13"/>
        <v>0</v>
      </c>
      <c r="H49" s="12"/>
      <c r="I49" s="13">
        <f t="shared" si="14"/>
        <v>0</v>
      </c>
      <c r="J49" s="12"/>
      <c r="K49" s="13">
        <f t="shared" si="15"/>
        <v>0</v>
      </c>
      <c r="L49" s="14">
        <f t="shared" si="12"/>
        <v>0</v>
      </c>
      <c r="M49" s="39">
        <f t="shared" si="12"/>
        <v>0</v>
      </c>
    </row>
    <row r="50" spans="1:14" s="7" customFormat="1" ht="35.1" customHeight="1" x14ac:dyDescent="0.25">
      <c r="A50" s="21">
        <f t="shared" si="7"/>
        <v>37</v>
      </c>
      <c r="B50" s="19">
        <v>93</v>
      </c>
      <c r="C50" s="2" t="s">
        <v>102</v>
      </c>
      <c r="D50" s="20" t="s">
        <v>103</v>
      </c>
      <c r="E50" s="20">
        <f t="shared" si="8"/>
        <v>37</v>
      </c>
      <c r="F50" s="12"/>
      <c r="G50" s="13">
        <f t="shared" si="13"/>
        <v>0</v>
      </c>
      <c r="H50" s="12"/>
      <c r="I50" s="13">
        <f t="shared" si="14"/>
        <v>0</v>
      </c>
      <c r="J50" s="12"/>
      <c r="K50" s="13">
        <f t="shared" si="15"/>
        <v>0</v>
      </c>
      <c r="L50" s="14">
        <f t="shared" si="12"/>
        <v>0</v>
      </c>
      <c r="M50" s="39">
        <f t="shared" si="12"/>
        <v>0</v>
      </c>
    </row>
    <row r="51" spans="1:14" ht="35.1" customHeight="1" x14ac:dyDescent="0.25">
      <c r="A51" s="21">
        <f t="shared" si="7"/>
        <v>38</v>
      </c>
      <c r="B51" s="21">
        <v>104</v>
      </c>
      <c r="C51" s="2" t="s">
        <v>24</v>
      </c>
      <c r="D51" s="17" t="s">
        <v>25</v>
      </c>
      <c r="E51" s="17">
        <f t="shared" si="8"/>
        <v>38</v>
      </c>
      <c r="F51" s="18"/>
      <c r="G51" s="13">
        <f t="shared" si="13"/>
        <v>0</v>
      </c>
      <c r="H51" s="18">
        <v>30</v>
      </c>
      <c r="I51" s="13">
        <f t="shared" si="14"/>
        <v>56655</v>
      </c>
      <c r="J51" s="18"/>
      <c r="K51" s="13">
        <f t="shared" si="15"/>
        <v>0</v>
      </c>
      <c r="L51" s="14">
        <f t="shared" si="12"/>
        <v>30</v>
      </c>
      <c r="M51" s="39">
        <f t="shared" si="12"/>
        <v>56655</v>
      </c>
      <c r="N51" s="15">
        <f t="shared" ref="N51:N53" si="16">F51*5+H51*5+J51*10</f>
        <v>150</v>
      </c>
    </row>
    <row r="52" spans="1:14" ht="35.1" customHeight="1" x14ac:dyDescent="0.25">
      <c r="A52" s="21">
        <f t="shared" si="7"/>
        <v>39</v>
      </c>
      <c r="B52" s="19">
        <v>102</v>
      </c>
      <c r="C52" s="2" t="s">
        <v>26</v>
      </c>
      <c r="D52" s="17" t="s">
        <v>27</v>
      </c>
      <c r="E52" s="17">
        <f t="shared" si="8"/>
        <v>39</v>
      </c>
      <c r="F52" s="18">
        <v>3</v>
      </c>
      <c r="G52" s="13">
        <f t="shared" si="13"/>
        <v>6844.11</v>
      </c>
      <c r="H52" s="18">
        <v>10</v>
      </c>
      <c r="I52" s="13">
        <f t="shared" si="14"/>
        <v>18885</v>
      </c>
      <c r="J52" s="18">
        <v>2</v>
      </c>
      <c r="K52" s="13">
        <f t="shared" si="15"/>
        <v>5982.54</v>
      </c>
      <c r="L52" s="14">
        <f t="shared" si="12"/>
        <v>15</v>
      </c>
      <c r="M52" s="39">
        <f t="shared" si="12"/>
        <v>31711.65</v>
      </c>
      <c r="N52" s="15">
        <f t="shared" si="16"/>
        <v>85</v>
      </c>
    </row>
    <row r="53" spans="1:14" s="7" customFormat="1" ht="35.1" customHeight="1" x14ac:dyDescent="0.25">
      <c r="A53" s="21">
        <f t="shared" si="7"/>
        <v>40</v>
      </c>
      <c r="B53" s="19">
        <v>97</v>
      </c>
      <c r="C53" s="2" t="s">
        <v>28</v>
      </c>
      <c r="D53" s="20" t="s">
        <v>29</v>
      </c>
      <c r="E53" s="20">
        <f t="shared" si="8"/>
        <v>40</v>
      </c>
      <c r="F53" s="12">
        <v>2</v>
      </c>
      <c r="G53" s="13">
        <f t="shared" si="13"/>
        <v>4562.74</v>
      </c>
      <c r="H53" s="12"/>
      <c r="I53" s="13">
        <f t="shared" si="14"/>
        <v>0</v>
      </c>
      <c r="J53" s="12">
        <v>2</v>
      </c>
      <c r="K53" s="13">
        <f t="shared" si="15"/>
        <v>5982.54</v>
      </c>
      <c r="L53" s="14">
        <f t="shared" si="12"/>
        <v>4</v>
      </c>
      <c r="M53" s="39">
        <f t="shared" si="12"/>
        <v>10545.279999999999</v>
      </c>
      <c r="N53" s="15">
        <f t="shared" si="16"/>
        <v>30</v>
      </c>
    </row>
    <row r="54" spans="1:14" s="7" customFormat="1" ht="35.1" customHeight="1" x14ac:dyDescent="0.25">
      <c r="A54" s="21">
        <f t="shared" si="7"/>
        <v>41</v>
      </c>
      <c r="B54" s="19">
        <v>99</v>
      </c>
      <c r="C54" s="2" t="s">
        <v>104</v>
      </c>
      <c r="D54" s="20" t="s">
        <v>105</v>
      </c>
      <c r="E54" s="20">
        <f t="shared" si="8"/>
        <v>41</v>
      </c>
      <c r="F54" s="12"/>
      <c r="G54" s="13">
        <f t="shared" si="13"/>
        <v>0</v>
      </c>
      <c r="H54" s="12"/>
      <c r="I54" s="13">
        <f t="shared" si="14"/>
        <v>0</v>
      </c>
      <c r="J54" s="12"/>
      <c r="K54" s="13">
        <f t="shared" si="15"/>
        <v>0</v>
      </c>
      <c r="L54" s="14">
        <f t="shared" si="12"/>
        <v>0</v>
      </c>
      <c r="M54" s="39">
        <f t="shared" si="12"/>
        <v>0</v>
      </c>
    </row>
    <row r="55" spans="1:14" ht="35.1" customHeight="1" x14ac:dyDescent="0.25">
      <c r="A55" s="21">
        <f t="shared" si="7"/>
        <v>42</v>
      </c>
      <c r="B55" s="21">
        <v>103</v>
      </c>
      <c r="C55" s="2" t="s">
        <v>106</v>
      </c>
      <c r="D55" s="17" t="s">
        <v>107</v>
      </c>
      <c r="E55" s="17">
        <f t="shared" si="8"/>
        <v>42</v>
      </c>
      <c r="F55" s="12"/>
      <c r="G55" s="13">
        <f t="shared" si="13"/>
        <v>0</v>
      </c>
      <c r="H55" s="12"/>
      <c r="I55" s="13">
        <f t="shared" si="14"/>
        <v>0</v>
      </c>
      <c r="J55" s="12"/>
      <c r="K55" s="13">
        <f t="shared" si="15"/>
        <v>0</v>
      </c>
      <c r="L55" s="14">
        <f t="shared" si="12"/>
        <v>0</v>
      </c>
      <c r="M55" s="39">
        <f t="shared" si="12"/>
        <v>0</v>
      </c>
    </row>
    <row r="56" spans="1:14" s="7" customFormat="1" ht="35.1" customHeight="1" x14ac:dyDescent="0.25">
      <c r="A56" s="21">
        <f t="shared" si="7"/>
        <v>43</v>
      </c>
      <c r="B56" s="19">
        <v>100</v>
      </c>
      <c r="C56" s="1" t="s">
        <v>30</v>
      </c>
      <c r="D56" s="20" t="s">
        <v>31</v>
      </c>
      <c r="E56" s="20">
        <f t="shared" si="8"/>
        <v>43</v>
      </c>
      <c r="F56" s="12">
        <v>2</v>
      </c>
      <c r="G56" s="13">
        <f t="shared" si="13"/>
        <v>4562.74</v>
      </c>
      <c r="H56" s="12">
        <v>2</v>
      </c>
      <c r="I56" s="13">
        <f t="shared" si="14"/>
        <v>3777</v>
      </c>
      <c r="J56" s="12">
        <v>1</v>
      </c>
      <c r="K56" s="13">
        <f t="shared" si="15"/>
        <v>2991.27</v>
      </c>
      <c r="L56" s="14">
        <f t="shared" si="12"/>
        <v>5</v>
      </c>
      <c r="M56" s="39">
        <f t="shared" si="12"/>
        <v>11331.01</v>
      </c>
      <c r="N56" s="15">
        <f>F56*5+H56*5+J56*10</f>
        <v>30</v>
      </c>
    </row>
    <row r="57" spans="1:14" s="7" customFormat="1" ht="35.1" customHeight="1" x14ac:dyDescent="0.25">
      <c r="A57" s="21">
        <f t="shared" si="7"/>
        <v>44</v>
      </c>
      <c r="B57" s="19">
        <v>101</v>
      </c>
      <c r="C57" s="2" t="s">
        <v>108</v>
      </c>
      <c r="D57" s="20" t="s">
        <v>109</v>
      </c>
      <c r="E57" s="20">
        <f t="shared" si="8"/>
        <v>44</v>
      </c>
      <c r="F57" s="12"/>
      <c r="G57" s="13">
        <f t="shared" si="13"/>
        <v>0</v>
      </c>
      <c r="H57" s="12"/>
      <c r="I57" s="13">
        <f t="shared" si="14"/>
        <v>0</v>
      </c>
      <c r="J57" s="12"/>
      <c r="K57" s="13">
        <f t="shared" si="15"/>
        <v>0</v>
      </c>
      <c r="L57" s="14">
        <f t="shared" si="12"/>
        <v>0</v>
      </c>
      <c r="M57" s="39">
        <f t="shared" si="12"/>
        <v>0</v>
      </c>
    </row>
    <row r="58" spans="1:14" s="7" customFormat="1" ht="35.1" customHeight="1" x14ac:dyDescent="0.25">
      <c r="A58" s="21">
        <f t="shared" si="7"/>
        <v>45</v>
      </c>
      <c r="B58" s="19">
        <v>106</v>
      </c>
      <c r="C58" s="3" t="s">
        <v>32</v>
      </c>
      <c r="D58" s="20" t="s">
        <v>33</v>
      </c>
      <c r="E58" s="20">
        <f t="shared" si="8"/>
        <v>45</v>
      </c>
      <c r="F58" s="12">
        <v>1</v>
      </c>
      <c r="G58" s="13">
        <f t="shared" si="13"/>
        <v>2281.37</v>
      </c>
      <c r="H58" s="12">
        <v>15</v>
      </c>
      <c r="I58" s="13">
        <f t="shared" si="14"/>
        <v>28327.5</v>
      </c>
      <c r="J58" s="12"/>
      <c r="K58" s="13">
        <f t="shared" si="15"/>
        <v>0</v>
      </c>
      <c r="L58" s="14">
        <f t="shared" si="12"/>
        <v>16</v>
      </c>
      <c r="M58" s="39">
        <f t="shared" si="12"/>
        <v>30608.87</v>
      </c>
      <c r="N58" s="15">
        <f>F58*5+H58*5+J58*10</f>
        <v>80</v>
      </c>
    </row>
    <row r="59" spans="1:14" s="7" customFormat="1" ht="35.1" customHeight="1" x14ac:dyDescent="0.25">
      <c r="A59" s="21">
        <f t="shared" si="7"/>
        <v>46</v>
      </c>
      <c r="B59" s="19">
        <v>107</v>
      </c>
      <c r="C59" s="3" t="s">
        <v>110</v>
      </c>
      <c r="D59" s="20" t="s">
        <v>111</v>
      </c>
      <c r="E59" s="20">
        <f t="shared" si="8"/>
        <v>46</v>
      </c>
      <c r="F59" s="12"/>
      <c r="G59" s="13">
        <f t="shared" si="13"/>
        <v>0</v>
      </c>
      <c r="H59" s="12"/>
      <c r="I59" s="13">
        <f t="shared" si="14"/>
        <v>0</v>
      </c>
      <c r="J59" s="12"/>
      <c r="K59" s="13">
        <f t="shared" si="15"/>
        <v>0</v>
      </c>
      <c r="L59" s="14">
        <f t="shared" si="12"/>
        <v>0</v>
      </c>
      <c r="M59" s="39">
        <f t="shared" si="12"/>
        <v>0</v>
      </c>
    </row>
    <row r="60" spans="1:14" s="7" customFormat="1" ht="35.1" customHeight="1" x14ac:dyDescent="0.25">
      <c r="A60" s="21">
        <f t="shared" si="7"/>
        <v>47</v>
      </c>
      <c r="B60" s="19">
        <v>108</v>
      </c>
      <c r="C60" s="2" t="s">
        <v>112</v>
      </c>
      <c r="D60" s="20" t="s">
        <v>113</v>
      </c>
      <c r="E60" s="20">
        <f t="shared" si="8"/>
        <v>47</v>
      </c>
      <c r="F60" s="12"/>
      <c r="G60" s="13">
        <f t="shared" si="13"/>
        <v>0</v>
      </c>
      <c r="H60" s="12"/>
      <c r="I60" s="13">
        <f t="shared" si="14"/>
        <v>0</v>
      </c>
      <c r="J60" s="12"/>
      <c r="K60" s="13">
        <f t="shared" si="15"/>
        <v>0</v>
      </c>
      <c r="L60" s="14">
        <f t="shared" si="12"/>
        <v>0</v>
      </c>
      <c r="M60" s="39">
        <f t="shared" si="12"/>
        <v>0</v>
      </c>
    </row>
    <row r="61" spans="1:14" s="7" customFormat="1" ht="35.1" customHeight="1" x14ac:dyDescent="0.25">
      <c r="A61" s="21">
        <f t="shared" si="7"/>
        <v>48</v>
      </c>
      <c r="B61" s="19">
        <v>109</v>
      </c>
      <c r="C61" s="1" t="s">
        <v>114</v>
      </c>
      <c r="D61" s="20" t="s">
        <v>115</v>
      </c>
      <c r="E61" s="20">
        <f t="shared" si="8"/>
        <v>48</v>
      </c>
      <c r="F61" s="12"/>
      <c r="G61" s="13">
        <f t="shared" si="13"/>
        <v>0</v>
      </c>
      <c r="H61" s="12"/>
      <c r="I61" s="13">
        <f t="shared" si="14"/>
        <v>0</v>
      </c>
      <c r="J61" s="12"/>
      <c r="K61" s="13">
        <f t="shared" si="15"/>
        <v>0</v>
      </c>
      <c r="L61" s="14">
        <f t="shared" si="12"/>
        <v>0</v>
      </c>
      <c r="M61" s="39">
        <f t="shared" si="12"/>
        <v>0</v>
      </c>
    </row>
    <row r="62" spans="1:14" s="7" customFormat="1" ht="35.1" customHeight="1" x14ac:dyDescent="0.25">
      <c r="A62" s="21">
        <f t="shared" si="7"/>
        <v>49</v>
      </c>
      <c r="B62" s="19">
        <v>110</v>
      </c>
      <c r="C62" s="2" t="s">
        <v>116</v>
      </c>
      <c r="D62" s="20" t="s">
        <v>117</v>
      </c>
      <c r="E62" s="20">
        <f t="shared" si="8"/>
        <v>49</v>
      </c>
      <c r="F62" s="12"/>
      <c r="G62" s="13">
        <f t="shared" si="13"/>
        <v>0</v>
      </c>
      <c r="H62" s="12"/>
      <c r="I62" s="13">
        <f t="shared" si="14"/>
        <v>0</v>
      </c>
      <c r="J62" s="12"/>
      <c r="K62" s="13">
        <f t="shared" si="15"/>
        <v>0</v>
      </c>
      <c r="L62" s="14">
        <f t="shared" si="12"/>
        <v>0</v>
      </c>
      <c r="M62" s="39">
        <f t="shared" si="12"/>
        <v>0</v>
      </c>
      <c r="N62" s="22"/>
    </row>
    <row r="63" spans="1:14" s="24" customFormat="1" ht="35.1" customHeight="1" x14ac:dyDescent="0.2">
      <c r="A63" s="41"/>
      <c r="B63" s="41"/>
      <c r="C63" s="42" t="s">
        <v>34</v>
      </c>
      <c r="D63" s="43"/>
      <c r="E63" s="43"/>
      <c r="F63" s="44">
        <f>SUM(F14:F62)</f>
        <v>163</v>
      </c>
      <c r="G63" s="45">
        <f>SUM(G14:G62)</f>
        <v>322433.40999999992</v>
      </c>
      <c r="H63" s="44">
        <f t="shared" ref="H63:J63" si="17">SUM(H14:H62)</f>
        <v>574</v>
      </c>
      <c r="I63" s="45">
        <f>SUM(I14:I62)</f>
        <v>933863.25</v>
      </c>
      <c r="J63" s="44">
        <f t="shared" si="17"/>
        <v>150</v>
      </c>
      <c r="K63" s="45">
        <f>SUM(K14:K62)</f>
        <v>401329.19999999995</v>
      </c>
      <c r="L63" s="44">
        <f t="shared" ref="L63:M63" si="18">SUM(L14:L62)</f>
        <v>887</v>
      </c>
      <c r="M63" s="46">
        <f t="shared" si="18"/>
        <v>1657625.86</v>
      </c>
      <c r="N63" s="15">
        <f>F63*5+H63*5+J63*10</f>
        <v>5185</v>
      </c>
    </row>
    <row r="64" spans="1:14" x14ac:dyDescent="0.25">
      <c r="F64" s="27"/>
      <c r="G64" s="27"/>
      <c r="H64" s="27"/>
      <c r="I64" s="27"/>
      <c r="J64" s="27"/>
      <c r="L64" s="28"/>
    </row>
    <row r="65" spans="6:6" x14ac:dyDescent="0.25">
      <c r="F65" s="29"/>
    </row>
    <row r="175" spans="3:5" x14ac:dyDescent="0.25">
      <c r="C175" s="4"/>
      <c r="D175" s="30"/>
    </row>
    <row r="176" spans="3:5" ht="24" customHeight="1" x14ac:dyDescent="0.25">
      <c r="C176" s="4"/>
      <c r="E176" s="26">
        <v>989</v>
      </c>
    </row>
  </sheetData>
  <mergeCells count="16">
    <mergeCell ref="A7:A10"/>
    <mergeCell ref="C7:C10"/>
    <mergeCell ref="C4:M5"/>
    <mergeCell ref="F6:J6"/>
    <mergeCell ref="D7:D9"/>
    <mergeCell ref="E7:E9"/>
    <mergeCell ref="F7:K7"/>
    <mergeCell ref="L7:M9"/>
    <mergeCell ref="F8:G8"/>
    <mergeCell ref="H8:I8"/>
    <mergeCell ref="K1:N1"/>
    <mergeCell ref="K2:N2"/>
    <mergeCell ref="J8:K8"/>
    <mergeCell ref="F9:G9"/>
    <mergeCell ref="H9:I9"/>
    <mergeCell ref="J9:K9"/>
  </mergeCells>
  <pageMargins left="0.39370078740157483" right="0" top="0.7" bottom="0" header="0.46" footer="0"/>
  <pageSetup paperSize="9" scale="64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Солод Ольга Геннадьевна</cp:lastModifiedBy>
  <cp:lastPrinted>2023-04-20T01:33:23Z</cp:lastPrinted>
  <dcterms:created xsi:type="dcterms:W3CDTF">2023-04-13T02:02:53Z</dcterms:created>
  <dcterms:modified xsi:type="dcterms:W3CDTF">2023-04-24T07:16:41Z</dcterms:modified>
</cp:coreProperties>
</file>